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MHF Emerging Developers Program\Emerging Developer Communications &amp; Engagement\EDOC Outreach &amp; Events\Proforma Training\Single Family\2026-04-16-GMHF SF\"/>
    </mc:Choice>
  </mc:AlternateContent>
  <xr:revisionPtr revIDLastSave="0" documentId="8_{AA27DF7F-3E9B-4738-94A6-BB364D5E66EA}" xr6:coauthVersionLast="47" xr6:coauthVersionMax="47" xr10:uidLastSave="{00000000-0000-0000-0000-000000000000}"/>
  <bookViews>
    <workbookView xWindow="67080" yWindow="-120" windowWidth="29040" windowHeight="15720" xr2:uid="{07BFC823-3E0F-427F-8195-2D160E16EE57}"/>
  </bookViews>
  <sheets>
    <sheet name="Development Budget" sheetId="2" r:id="rId1"/>
    <sheet name="Sources &amp; Loan Sizing" sheetId="1" r:id="rId2"/>
    <sheet name="Homebuyer Affordability" sheetId="7" r:id="rId3"/>
    <sheet name="Mail Merge" sheetId="6" state="hidden" r:id="rId4"/>
  </sheets>
  <definedNames>
    <definedName name="_Fill" hidden="1">#REF!</definedName>
    <definedName name="_fill2" hidden="1">#REF!</definedName>
    <definedName name="_fill3" hidden="1">#REF!</definedName>
    <definedName name="_jj1">#REF!</definedName>
    <definedName name="_jj2">#REF!</definedName>
    <definedName name="_jj3">#REF!</definedName>
    <definedName name="_jj4">#REF!</definedName>
    <definedName name="_jj5">#REF!</definedName>
    <definedName name="_jj6">#REF!</definedName>
    <definedName name="_Key1" hidden="1">#REF!</definedName>
    <definedName name="_Key12" hidden="1">#REF!</definedName>
    <definedName name="_mm1">#REF!</definedName>
    <definedName name="_mm10">#REF!</definedName>
    <definedName name="_mm11">#REF!</definedName>
    <definedName name="_mm12">#REF!</definedName>
    <definedName name="_mm13">#REF!</definedName>
    <definedName name="_mm14">#REF!</definedName>
    <definedName name="_mm15">#REF!</definedName>
    <definedName name="_mm155">#REF!</definedName>
    <definedName name="_mm16">#REF!</definedName>
    <definedName name="_mm17">#REF!</definedName>
    <definedName name="_mm18">#REF!</definedName>
    <definedName name="_mm19">#REF!</definedName>
    <definedName name="_mm2">#REF!</definedName>
    <definedName name="_mm20">#REF!</definedName>
    <definedName name="_mm21">#REF!</definedName>
    <definedName name="_mm22">#REF!</definedName>
    <definedName name="_mm23">#REF!</definedName>
    <definedName name="_mm24">#REF!</definedName>
    <definedName name="_mm25">#REF!</definedName>
    <definedName name="_mm26">#REF!</definedName>
    <definedName name="_mm27">#REF!</definedName>
    <definedName name="_mm28">#REF!</definedName>
    <definedName name="_mm29">#REF!</definedName>
    <definedName name="_mm3">#REF!</definedName>
    <definedName name="_mm30">#REF!</definedName>
    <definedName name="_mm331">#REF!</definedName>
    <definedName name="_mm332">#REF!</definedName>
    <definedName name="_mm333">#REF!</definedName>
    <definedName name="_mm334">#REF!</definedName>
    <definedName name="_mm4">#REF!</definedName>
    <definedName name="_mm46">#REF!</definedName>
    <definedName name="_mm47">#REF!</definedName>
    <definedName name="_mm48">#REF!</definedName>
    <definedName name="_mm49">#REF!</definedName>
    <definedName name="_mm5">#REF!</definedName>
    <definedName name="_mm50">#REF!</definedName>
    <definedName name="_mm51">#REF!</definedName>
    <definedName name="_mm52">#REF!</definedName>
    <definedName name="_mm53">#REF!</definedName>
    <definedName name="_mm54">#REF!</definedName>
    <definedName name="_mm55">#REF!</definedName>
    <definedName name="_mm56">#REF!</definedName>
    <definedName name="_mm57">#REF!</definedName>
    <definedName name="_mm58">#REF!</definedName>
    <definedName name="_mm59">#REF!</definedName>
    <definedName name="_mm6">#REF!</definedName>
    <definedName name="_mm60">#REF!</definedName>
    <definedName name="_mm7">#REF!</definedName>
    <definedName name="_mm8">#REF!</definedName>
    <definedName name="_mm9">#REF!</definedName>
    <definedName name="_pp1">#REF!</definedName>
    <definedName name="_pp18">#REF!</definedName>
    <definedName name="_pp2">#REF!</definedName>
    <definedName name="_pp4">#REF!</definedName>
    <definedName name="_pp81">#REF!</definedName>
    <definedName name="_pp88">#REF!</definedName>
    <definedName name="_sb1">#REF!</definedName>
    <definedName name="_Sort" hidden="1">#REF!</definedName>
    <definedName name="_Sort2" hidden="1">#REF!</definedName>
    <definedName name="_UTC25000">#REF!</definedName>
    <definedName name="_xx141">#REF!</definedName>
    <definedName name="_xx142">#REF!</definedName>
    <definedName name="_xx33">#REF!</definedName>
    <definedName name="_xx34">#REF!</definedName>
    <definedName name="_xx82">#REF!</definedName>
    <definedName name="_xx83">#REF!</definedName>
    <definedName name="ActivityType">#REF!</definedName>
    <definedName name="AddBuildings1City">#REF!</definedName>
    <definedName name="AllocatorLookup">#REF!</definedName>
    <definedName name="AllocSubject">#REF!</definedName>
    <definedName name="AllTabsImageLookup">#REF!</definedName>
    <definedName name="AllTabsWidths">#REF!</definedName>
    <definedName name="Annual_interest_rate">#REF!</definedName>
    <definedName name="AppraisApprais">#REF!</definedName>
    <definedName name="AppraisArchite">#REF!</definedName>
    <definedName name="AppraisDevCons">#REF!</definedName>
    <definedName name="AppraisDevelop">#REF!</definedName>
    <definedName name="AppraisGenCon">#REF!</definedName>
    <definedName name="AppraisGeneralPart1">#REF!</definedName>
    <definedName name="AppraisGeneralPart2">#REF!</definedName>
    <definedName name="AppraisGeneralPart3">#REF!</definedName>
    <definedName name="AppraisManagem">#REF!</definedName>
    <definedName name="AppraisOwnerM">#REF!</definedName>
    <definedName name="AppraisProcess">#REF!</definedName>
    <definedName name="AppraisProject">#REF!</definedName>
    <definedName name="AppraisService">#REF!</definedName>
    <definedName name="AppraisTaxCred">#REF!</definedName>
    <definedName name="AppTypeLookup">#REF!</definedName>
    <definedName name="ArchiteArchite">#REF!</definedName>
    <definedName name="ArchitectCity">#REF!</definedName>
    <definedName name="ArchitectState">#REF!</definedName>
    <definedName name="ArchiteDevelop">#REF!</definedName>
    <definedName name="ArchiteOwnerM">#REF!</definedName>
    <definedName name="ArchiteProject">#REF!</definedName>
    <definedName name="ArchitGeneralPart1">#REF!</definedName>
    <definedName name="ArchitGeneralPart2">#REF!</definedName>
    <definedName name="ArchitGeneralPart3">#REF!</definedName>
    <definedName name="AttorneApprais">#REF!</definedName>
    <definedName name="AttorneArchite">#REF!</definedName>
    <definedName name="AttorneAttorne">#REF!</definedName>
    <definedName name="AttorneDevelop">#REF!</definedName>
    <definedName name="AttorneGeneral">#REF!</definedName>
    <definedName name="AttorneGeneralPart1">#REF!</definedName>
    <definedName name="AttorneGeneralPart2">#REF!</definedName>
    <definedName name="AttorneGeneralPart3">#REF!</definedName>
    <definedName name="AttorneManagem">#REF!</definedName>
    <definedName name="AttorneNonprof">#REF!</definedName>
    <definedName name="AttorneOwnerM">#REF!</definedName>
    <definedName name="AttorneProcess">#REF!</definedName>
    <definedName name="AttorneProject">#REF!</definedName>
    <definedName name="AttorneService">#REF!</definedName>
    <definedName name="AttorneTaxCred">#REF!</definedName>
    <definedName name="AttorneyCity">#REF!</definedName>
    <definedName name="AttorneyState">#REF!</definedName>
    <definedName name="AttrneyDevCons">#REF!</definedName>
    <definedName name="AvailableTabsAll">#REF!</definedName>
    <definedName name="Beg.Bal" localSheetId="3">IF(#REF!&lt;&gt;"",#REF!,"")</definedName>
    <definedName name="Beg.Bal">IF(#REF!&lt;&gt;"",#REF!,"")</definedName>
    <definedName name="BuildingsCity1">#N/A</definedName>
    <definedName name="BuildingsCity2">#REF!</definedName>
    <definedName name="BuildingsCity3">#REF!</definedName>
    <definedName name="BuildingsCity4">#REF!</definedName>
    <definedName name="BuildingsCounty1">#N/A</definedName>
    <definedName name="BuildingsCounty2">#REF!</definedName>
    <definedName name="BuildingsCounty3">#REF!</definedName>
    <definedName name="BuildingsCounty4">#REF!</definedName>
    <definedName name="Calculated_payment">#REF!</definedName>
    <definedName name="chkOther5Other5">"chkOther1Board"</definedName>
    <definedName name="chkPropertProject">"PropertProject"</definedName>
    <definedName name="CityLookUp">#REF!</definedName>
    <definedName name="com" comment="com is for comma, to help concatenate names">#REF!</definedName>
    <definedName name="CommonSpaceSqFt">#REF!</definedName>
    <definedName name="CommonSpaceUnits">#REF!</definedName>
    <definedName name="CommonSqFt">#REF!</definedName>
    <definedName name="CommonUnits">#REF!</definedName>
    <definedName name="ContOfCare">#REF!</definedName>
    <definedName name="ContributionLookup">#REF!</definedName>
    <definedName name="CountyLookup">#REF!</definedName>
    <definedName name="Cum.Interest">IF(#REF!&lt;&gt;"",#REF!+#REF!,"")</definedName>
    <definedName name="Cum.Payment">#REF!</definedName>
    <definedName name="Cum.Principal">#REF!</definedName>
    <definedName name="Cum.Pymt">#REF!</definedName>
    <definedName name="DataPath">#REF!</definedName>
    <definedName name="DetOfCredLimitWaivReq">#REF!</definedName>
    <definedName name="DetOfCrFundingGap">#REF!</definedName>
    <definedName name="DevConsArchite">#REF!</definedName>
    <definedName name="DevConsDevCons">#REF!</definedName>
    <definedName name="DevConsDevelop">#REF!</definedName>
    <definedName name="DevConsGeneralPart1">#REF!</definedName>
    <definedName name="DevConsGeneralPart2">#REF!</definedName>
    <definedName name="DevConsGeneralPart3">#REF!</definedName>
    <definedName name="DevConsManagem">#REF!</definedName>
    <definedName name="DevConsOwnerM">#REF!</definedName>
    <definedName name="DevConsProject">#REF!</definedName>
    <definedName name="DevConsService">#REF!</definedName>
    <definedName name="DevConsTaxCred">#REF!</definedName>
    <definedName name="DevCostsConstCostsConstrInt">#REF!</definedName>
    <definedName name="DevCostsConstCostsConstrTaxes">#REF!</definedName>
    <definedName name="DevCostsConstCostsHazIns">#REF!</definedName>
    <definedName name="DevCostsConstCostsMNHsgBridgeLoan">#REF!</definedName>
    <definedName name="DevCostsConstCostsMNHsgInspFee">#REF!</definedName>
    <definedName name="DevCostsConstCostsOrigFee">#REF!</definedName>
    <definedName name="DevCostsConstCostsOther1">#REF!</definedName>
    <definedName name="DevCostsConstCostsOtherInspFee">#REF!</definedName>
    <definedName name="DevCostsConstCostsRiskIns">#REF!</definedName>
    <definedName name="DevCostsContractorFeeTest">#REF!</definedName>
    <definedName name="DevCostsDevFeeConstRep">#REF!</definedName>
    <definedName name="DevCostsDevFeeDevFee">#REF!</definedName>
    <definedName name="DevCostsDevFeeOther1">#REF!</definedName>
    <definedName name="DevCostsDevFeeOtherConsFees">#REF!</definedName>
    <definedName name="DevCostsDevFeeProcAgent">#REF!</definedName>
    <definedName name="DevCostsFinCostsDCE">#REF!</definedName>
    <definedName name="DevCostsFinCostsMNHsgBondIns">#REF!</definedName>
    <definedName name="DevCostsFinCostsMortAppl">#REF!</definedName>
    <definedName name="DevCostsFinCostsMortIns">#REF!</definedName>
    <definedName name="DevCostsFinCostsMortOrig">#REF!</definedName>
    <definedName name="DevCostsFinCostsOther2">#REF!</definedName>
    <definedName name="DevCostsFinCostsOtherBondIns">#REF!</definedName>
    <definedName name="DevCostsFinCostsOtherOrig">#REF!</definedName>
    <definedName name="DevCostsFinCostsTitleRec">#REF!</definedName>
    <definedName name="DevCostsIdentityOfInterestTest">#REF!</definedName>
    <definedName name="DevCostsMortResLookUp" localSheetId="3">#REF!</definedName>
    <definedName name="DevCostsMortResLookUp">#REF!</definedName>
    <definedName name="DevCostsMortResOther1" localSheetId="3">#REF!</definedName>
    <definedName name="DevCostsMortResOther1">#REF!</definedName>
    <definedName name="DevCostsMortResOther2" localSheetId="3">#REF!</definedName>
    <definedName name="DevCostsMortResOther2">#REF!</definedName>
    <definedName name="DevCostsMortResOther3">#REF!</definedName>
    <definedName name="DevCostsProfFeesApraisFee">#REF!</definedName>
    <definedName name="DevCostsProfFeesArchFeeDesign">#REF!</definedName>
    <definedName name="DevCostsProfFeesArchFeeSuper">#REF!</definedName>
    <definedName name="DevCostsProfFeesArchReimb">#REF!</definedName>
    <definedName name="DevCostsProfFeesBuildPermit">#REF!</definedName>
    <definedName name="DevCostsProfFeesComplFees">#REF!</definedName>
    <definedName name="DevCostsProfFeesCostCert">#REF!</definedName>
    <definedName name="DevCostsProfFeesEnergyAudit">#REF!</definedName>
    <definedName name="DevCostsProfFeesEnergyCons">#REF!</definedName>
    <definedName name="DevCostsProfFeesEnvAssess">#REF!</definedName>
    <definedName name="DevCostsProfFeesFurnishings">#REF!</definedName>
    <definedName name="DevCostsProfFeesLegalFees">#REF!</definedName>
    <definedName name="DevCostsProfFeesLocalFees">#REF!</definedName>
    <definedName name="DevCostsProfFeesMktg">#REF!</definedName>
    <definedName name="DevCostsProfFeesMktStudy">#REF!</definedName>
    <definedName name="DevCostsProfFeesOther1">#REF!</definedName>
    <definedName name="DevCostsProfFeesOther2">#REF!</definedName>
    <definedName name="DevCostsProfFeesOther3">#REF!</definedName>
    <definedName name="DevCostsProfFeesOther4">#REF!</definedName>
    <definedName name="DevCostsProfFeesPayment">#REF!</definedName>
    <definedName name="DevCostsProfFeesRelocCosts">#REF!</definedName>
    <definedName name="DevCostsProfFeesSewerChg">#REF!</definedName>
    <definedName name="DevCostsProfFeesSoilBorings">#REF!</definedName>
    <definedName name="DevCostsProfFeesSurveys">#REF!</definedName>
    <definedName name="DevCostsProfFeesTaxCrFees">#REF!</definedName>
    <definedName name="DevCostsSyndFeesBridgeLoan">#REF!</definedName>
    <definedName name="DevCostsSyndFeesOrgFees">#REF!</definedName>
    <definedName name="DevCostsSyndFeesOtherFees">#REF!</definedName>
    <definedName name="DevCostsSyndFeesTaxOpinion">#REF!</definedName>
    <definedName name="DevelopDevelop">#REF!</definedName>
    <definedName name="DevelopProject">#REF!</definedName>
    <definedName name="DevTeamAppraiserCity">#REF!</definedName>
    <definedName name="DevTeamAppraiserState">#REF!</definedName>
    <definedName name="DevTeamArchitectCity">#REF!</definedName>
    <definedName name="DevTeamArchitectState">#REF!</definedName>
    <definedName name="DevTeamAttorneyCity">#REF!</definedName>
    <definedName name="DevTeamAttorneyState">#REF!</definedName>
    <definedName name="DevTeamDevConsCity">#REF!</definedName>
    <definedName name="DevTeamDevConsState">#REF!</definedName>
    <definedName name="DevTeamDeveloperCity">#REF!</definedName>
    <definedName name="DevTeamDeveloperState">#REF!</definedName>
    <definedName name="DevTeamGenContrCity">#REF!</definedName>
    <definedName name="DevTeamGenContrState">#REF!</definedName>
    <definedName name="DevTeamGenPart1City">#REF!</definedName>
    <definedName name="DevTeamGenPart1State">#REF!</definedName>
    <definedName name="DevTeamGenPart2City">#REF!</definedName>
    <definedName name="DevTeamGenPart2State">#REF!</definedName>
    <definedName name="DevTeamGenPart3City">#REF!</definedName>
    <definedName name="DevTeamGenPart3State">#REF!</definedName>
    <definedName name="DevTeamMgmtCoCity">#REF!</definedName>
    <definedName name="DevTeamMgmtCoState">#REF!</definedName>
    <definedName name="DevTeamMktStudyFirmCity">#REF!</definedName>
    <definedName name="DevTeamMktStudyFirmState">#REF!</definedName>
    <definedName name="DevTeamNonProfLesseeCity">#REF!</definedName>
    <definedName name="DevTeamNonProfLesseeState">#REF!</definedName>
    <definedName name="DevTeamOwnerMortCity">#REF!</definedName>
    <definedName name="DevTeamOwnerMortState">#REF!</definedName>
    <definedName name="DevTeamProcAgentCity">#REF!</definedName>
    <definedName name="DevTeamProcAgentState">#REF!</definedName>
    <definedName name="DevTeamProjSpnsCity">#REF!</definedName>
    <definedName name="DevTeamProjSpnsState">#REF!</definedName>
    <definedName name="DevTeamPropSellLessCity">#REF!</definedName>
    <definedName name="DevTeamPropSellLessState">#REF!</definedName>
    <definedName name="DevTeamRentAssistAdminCity">#REF!</definedName>
    <definedName name="DevTeamRentAssistAdminState">#REF!</definedName>
    <definedName name="DevTeamServProvCity">#REF!</definedName>
    <definedName name="DevTeamServProvState">#REF!</definedName>
    <definedName name="DevTeamTaxCrSyndCity">#REF!</definedName>
    <definedName name="DevTeamTaxCrSyndState">#REF!</definedName>
    <definedName name="Dollar_ranges">#REF!</definedName>
    <definedName name="Ending.Balance">IF(#REF!&lt;&gt;"",#REF!-#REF!,"")</definedName>
    <definedName name="Entered_payment">#REF!</definedName>
    <definedName name="EntityManagePropNo">#REF!</definedName>
    <definedName name="EntityManagePropYes">#REF!</definedName>
    <definedName name="EVHIGuide">#REF!</definedName>
    <definedName name="FederalSubsidyLookup">#REF!</definedName>
    <definedName name="First_payment_due">#REF!</definedName>
    <definedName name="First_payment_no">#REF!</definedName>
    <definedName name="FundingSource">#REF!</definedName>
    <definedName name="GenConArchite">#REF!</definedName>
    <definedName name="GenConDevCons">#REF!</definedName>
    <definedName name="GenConDevelop">#REF!</definedName>
    <definedName name="GenConGenCon">#REF!</definedName>
    <definedName name="GenConGeneralPart1">#REF!</definedName>
    <definedName name="GenConGeneralPart2">#REF!</definedName>
    <definedName name="GenConGeneralPart3">#REF!</definedName>
    <definedName name="GenConManagem">#REF!</definedName>
    <definedName name="GenConOwnerM">#REF!</definedName>
    <definedName name="GenConProcess">#REF!</definedName>
    <definedName name="GenConProject">#REF!</definedName>
    <definedName name="GenConService">#REF!</definedName>
    <definedName name="GenConTaxCred">#REF!</definedName>
    <definedName name="GeneralPart1Develop">#REF!</definedName>
    <definedName name="GeneralPart1General">#REF!</definedName>
    <definedName name="GeneralPart1OwnerM">#REF!</definedName>
    <definedName name="GeneralPart1Project">#REF!</definedName>
    <definedName name="GeneralPart2Develop">#REF!</definedName>
    <definedName name="GeneralPart2GeneralPart1">#REF!</definedName>
    <definedName name="GeneralPart2GeneralPart2">#REF!</definedName>
    <definedName name="GeneralPart2OwnerM">#REF!</definedName>
    <definedName name="GeneralPart2Project">#REF!</definedName>
    <definedName name="GeneralPart3Develop">#REF!</definedName>
    <definedName name="GeneralPart3GeneralPart1">#REF!</definedName>
    <definedName name="GeneralPart3GeneralPart2">#REF!</definedName>
    <definedName name="GeneralPart3GeneralPart3">#REF!</definedName>
    <definedName name="GeneralPart3OwnerM">#REF!</definedName>
    <definedName name="GeneralPart3Project">#REF!</definedName>
    <definedName name="ghsdg" localSheetId="3">#REF!</definedName>
    <definedName name="ghsdg">#REF!</definedName>
    <definedName name="GOBonds" localSheetId="3">#REF!</definedName>
    <definedName name="GOBonds">#REF!</definedName>
    <definedName name="HistoricPresPartILookup" localSheetId="3">#REF!</definedName>
    <definedName name="HistoricPresPartILookup">#REF!</definedName>
    <definedName name="HousIncNumUnitsRange">#REF!</definedName>
    <definedName name="HousIncomeTotUtil0BR_SRO">#REF!</definedName>
    <definedName name="HousIncomeTotUtil1BR">#REF!</definedName>
    <definedName name="HousIncomeTotUtil2BR">#REF!</definedName>
    <definedName name="HousIncomeTotUtil3BR">#REF!</definedName>
    <definedName name="HousIncomeTotUtil4BR">#REF!</definedName>
    <definedName name="HousIncomeTotUtil5BR">#REF!</definedName>
    <definedName name="HousIncomeTotUtil6BR">#REF!</definedName>
    <definedName name="HousIncomeTotUtilBed">#REF!</definedName>
    <definedName name="HousIncomeUnitTypeEmplOcc1">#REF!</definedName>
    <definedName name="HousIncomeUnitTypeEmplOcc10">#REF!</definedName>
    <definedName name="HousIncomeUnitTypeEmplOcc11">#REF!</definedName>
    <definedName name="HousIncomeUnitTypeEmplOcc12">#REF!</definedName>
    <definedName name="HousIncomeUnitTypeEmplOcc13">#REF!</definedName>
    <definedName name="HousIncomeUnitTypeEmplOcc14">#REF!</definedName>
    <definedName name="HousIncomeUnitTypeEmplOcc15">#REF!</definedName>
    <definedName name="HousIncomeUnitTypeEmplOcc16">#REF!</definedName>
    <definedName name="HousIncomeUnitTypeEmplOcc17">#REF!</definedName>
    <definedName name="HousIncomeUnitTypeEmplOcc18">#REF!</definedName>
    <definedName name="HousIncomeUnitTypeEmplOcc19">#REF!</definedName>
    <definedName name="HousIncomeUnitTypeEmplOcc2">#REF!</definedName>
    <definedName name="HousIncomeUnitTypeEmplOcc20">#REF!</definedName>
    <definedName name="HousIncomeUnitTypeEmplOcc21">#REF!</definedName>
    <definedName name="HousIncomeUnitTypeEmplOcc3">#REF!</definedName>
    <definedName name="HousIncomeUnitTypeEmplOcc4">#REF!</definedName>
    <definedName name="HousIncomeUnitTypeEmplOcc5">#REF!</definedName>
    <definedName name="HousIncomeUnitTypeEmplOcc6">#REF!</definedName>
    <definedName name="HousIncomeUnitTypeEmplOcc7">#REF!</definedName>
    <definedName name="HousIncomeUnitTypeEmplOcc8">#REF!</definedName>
    <definedName name="HousIncomeUnitTypeEmplOcc9">#REF!</definedName>
    <definedName name="HousIncomeUnitTypeHOME1">#REF!</definedName>
    <definedName name="HousIncomeUnitTypeHOME10">#REF!</definedName>
    <definedName name="HousIncomeUnitTypeHOME11">#REF!</definedName>
    <definedName name="HousIncomeUnitTypeHOME12">#REF!</definedName>
    <definedName name="HousIncomeUnitTypeHOME13">#REF!</definedName>
    <definedName name="HousIncomeUnitTypeHOME14">#REF!</definedName>
    <definedName name="HousIncomeUnitTypeHOME15">#REF!</definedName>
    <definedName name="HousIncomeUnitTypeHOME16">#REF!</definedName>
    <definedName name="HousIncomeUnitTypeHOME17">#REF!</definedName>
    <definedName name="HousIncomeUnitTypeHOME18">#REF!</definedName>
    <definedName name="HousIncomeUnitTypeHOME19">#REF!</definedName>
    <definedName name="HousIncomeUnitTypeHOME2">#REF!</definedName>
    <definedName name="HousIncomeUnitTypeHOME20">#REF!</definedName>
    <definedName name="HousIncomeUnitTypeHOME21">#REF!</definedName>
    <definedName name="HousIncomeUnitTypeHOME3">#REF!</definedName>
    <definedName name="HousIncomeUnitTypeHOME4">#REF!</definedName>
    <definedName name="HousIncomeUnitTypeHOME5">#REF!</definedName>
    <definedName name="HousIncomeUnitTypeHOME6">#REF!</definedName>
    <definedName name="HousIncomeUnitTypeHOME7">#REF!</definedName>
    <definedName name="HousIncomeUnitTypeHOME8">#REF!</definedName>
    <definedName name="HousIncomeUnitTypeHOME9">#REF!</definedName>
    <definedName name="HousIncomeUnitTypeHTC1">#REF!</definedName>
    <definedName name="HousIncomeUnitTypeHTC10">#REF!</definedName>
    <definedName name="HousIncomeUnitTypeHTC11">#REF!</definedName>
    <definedName name="HousIncomeUnitTypeHTC12">#REF!</definedName>
    <definedName name="HousIncomeUnitTypeHTC13">#REF!</definedName>
    <definedName name="HousIncomeUnitTypeHTC14">#REF!</definedName>
    <definedName name="HousIncomeUnitTypeHTC15">#REF!</definedName>
    <definedName name="HousIncomeUnitTypeHTC16">#REF!</definedName>
    <definedName name="HousIncomeUnitTypeHTC17">#REF!</definedName>
    <definedName name="HousIncomeUnitTypeHTC18">#REF!</definedName>
    <definedName name="HousIncomeUnitTypeHTC19">#REF!</definedName>
    <definedName name="HousIncomeUnitTypeHTC2">#REF!</definedName>
    <definedName name="HousIncomeUnitTypeHTC20">#REF!</definedName>
    <definedName name="HousIncomeUnitTypeHTC21">#REF!</definedName>
    <definedName name="HousIncomeUnitTypeHTC22">#REF!</definedName>
    <definedName name="HousIncomeUnitTypeHTC3">#REF!</definedName>
    <definedName name="HousIncomeUnitTypeHTC4">#REF!</definedName>
    <definedName name="HousIncomeUnitTypeHTC5">#REF!</definedName>
    <definedName name="HousIncomeUnitTypeHTC6">#REF!</definedName>
    <definedName name="HousIncomeUnitTypeHTC7">#REF!</definedName>
    <definedName name="HousIncomeUnitTypeHTC8">#REF!</definedName>
    <definedName name="HousIncomeUnitTypeHTC9">#REF!</definedName>
    <definedName name="HousIncomeUnitTypeLTH1">#REF!</definedName>
    <definedName name="HousIncomeUnitTypeLTH10">#REF!</definedName>
    <definedName name="HousIncomeUnitTypeLTH11">#REF!</definedName>
    <definedName name="HousIncomeUnitTypeLTH12">#REF!</definedName>
    <definedName name="HousIncomeUnitTypeLTH13">#REF!</definedName>
    <definedName name="HousIncomeUnitTypeLTH14">#REF!</definedName>
    <definedName name="HousIncomeUnitTypeLTH15">#REF!</definedName>
    <definedName name="HousIncomeUnitTypeLTH16">#REF!</definedName>
    <definedName name="HousIncomeUnitTypeLTH17">#REF!</definedName>
    <definedName name="HousIncomeUnitTypeLTH18">#REF!</definedName>
    <definedName name="HousIncomeUnitTypeLTH19">#REF!</definedName>
    <definedName name="HousIncomeUnitTypeLTH2">#REF!</definedName>
    <definedName name="HousIncomeUnitTypeLTH20">#REF!</definedName>
    <definedName name="HousIncomeUnitTypeLTH21">#REF!</definedName>
    <definedName name="HousIncomeUnitTypeLTH3">#REF!</definedName>
    <definedName name="HousIncomeUnitTypeLTH4">#REF!</definedName>
    <definedName name="HousIncomeUnitTypeLTH5">#REF!</definedName>
    <definedName name="HousIncomeUnitTypeLTH6">#REF!</definedName>
    <definedName name="HousIncomeUnitTypeLTH7">#REF!</definedName>
    <definedName name="HousIncomeUnitTypeLTH8">#REF!</definedName>
    <definedName name="HousIncomeUnitTypeLTH9">#REF!</definedName>
    <definedName name="HousIncomeUnitTypeMR1">#REF!</definedName>
    <definedName name="HousIncomeUnitTypeMR10">#REF!</definedName>
    <definedName name="HousIncomeUnitTypeMR11">#REF!</definedName>
    <definedName name="HousIncomeUnitTypeMR12">#REF!</definedName>
    <definedName name="HousIncomeUnitTypeMR13">#REF!</definedName>
    <definedName name="HousIncomeUnitTypeMR14">#REF!</definedName>
    <definedName name="HousIncomeUnitTypeMR15">#REF!</definedName>
    <definedName name="HousIncomeUnitTypeMR16">#REF!</definedName>
    <definedName name="HousIncomeUnitTypeMR17">#REF!</definedName>
    <definedName name="HousIncomeUnitTypeMR18">#REF!</definedName>
    <definedName name="HousIncomeUnitTypeMR19">#REF!</definedName>
    <definedName name="HousIncomeUnitTypeMR2">#REF!</definedName>
    <definedName name="HousIncomeUnitTypeMR20">#REF!</definedName>
    <definedName name="HousIncomeUnitTypeMR21">#REF!</definedName>
    <definedName name="HousIncomeUnitTypeMR3">#REF!</definedName>
    <definedName name="HousIncomeUnitTypeMR4">#REF!</definedName>
    <definedName name="HousIncomeUnitTypeMR5">#REF!</definedName>
    <definedName name="HousIncomeUnitTypeMR6">#REF!</definedName>
    <definedName name="HousIncomeUnitTypeMR7">#REF!</definedName>
    <definedName name="HousIncomeUnitTypeMR8">#REF!</definedName>
    <definedName name="HousIncomeUnitTypeMR9">#REF!</definedName>
    <definedName name="HousIncomeUnitTypeOpSubs1">#REF!</definedName>
    <definedName name="HousIncomeUnitTypeOpSubs10">#REF!</definedName>
    <definedName name="HousIncomeUnitTypeOpSubs11">#REF!</definedName>
    <definedName name="HousIncomeUnitTypeOpSubs12">#REF!</definedName>
    <definedName name="HousIncomeUnitTypeOpSubs13">#REF!</definedName>
    <definedName name="HousIncomeUnitTypeOpSubs14">#REF!</definedName>
    <definedName name="HousIncomeUnitTypeOpSubs15">#REF!</definedName>
    <definedName name="HousIncomeUnitTypeOpSubs16">#REF!</definedName>
    <definedName name="HousIncomeUnitTypeOpSubs17">#REF!</definedName>
    <definedName name="HousIncomeUnitTypeOpSubs18">#REF!</definedName>
    <definedName name="HousIncomeUnitTypeOpSubs19">#REF!</definedName>
    <definedName name="HousIncomeUnitTypeOpSubs2">#REF!</definedName>
    <definedName name="HousIncomeUnitTypeOpSubs20">#REF!</definedName>
    <definedName name="HousIncomeUnitTypeOpSubs21">#REF!</definedName>
    <definedName name="HousIncomeUnitTypeOpSubs3">#REF!</definedName>
    <definedName name="HousIncomeUnitTypeOpSubs4">#REF!</definedName>
    <definedName name="HousIncomeUnitTypeOpSubs5">#REF!</definedName>
    <definedName name="HousIncomeUnitTypeOpSubs6">#REF!</definedName>
    <definedName name="HousIncomeUnitTypeOpSubs7">#REF!</definedName>
    <definedName name="HousIncomeUnitTypeOpSubs8">#REF!</definedName>
    <definedName name="HousIncomeUnitTypeOpSubs9">#REF!</definedName>
    <definedName name="HousIncomeUnitTypeOwnerOcc1">#REF!</definedName>
    <definedName name="HousIncomeUnitTypeOwnerOcc10">#REF!</definedName>
    <definedName name="HousIncomeUnitTypeOwnerOcc11">#REF!</definedName>
    <definedName name="HousIncomeUnitTypeOwnerOcc12">#REF!</definedName>
    <definedName name="HousIncomeUnitTypeOwnerOcc13">#REF!</definedName>
    <definedName name="HousIncomeUnitTypeOwnerOcc14">#REF!</definedName>
    <definedName name="HousIncomeUnitTypeOwnerOcc15">#REF!</definedName>
    <definedName name="HousIncomeUnitTypeOwnerOcc16">#REF!</definedName>
    <definedName name="HousIncomeUnitTypeOwnerOcc17">#REF!</definedName>
    <definedName name="HousIncomeUnitTypeOwnerOcc18">#REF!</definedName>
    <definedName name="HousIncomeUnitTypeOwnerOcc19">#REF!</definedName>
    <definedName name="HousIncomeUnitTypeOwnerOcc2">#REF!</definedName>
    <definedName name="HousIncomeUnitTypeOwnerOcc20">#REF!</definedName>
    <definedName name="HousIncomeUnitTypeOwnerOcc21">#REF!</definedName>
    <definedName name="HousIncomeUnitTypeOwnerOcc3">#REF!</definedName>
    <definedName name="HousIncomeUnitTypeOwnerOcc4">#REF!</definedName>
    <definedName name="HousIncomeUnitTypeOwnerOcc5">#REF!</definedName>
    <definedName name="HousIncomeUnitTypeOwnerOcc6">#REF!</definedName>
    <definedName name="HousIncomeUnitTypeOwnerOcc7">#REF!</definedName>
    <definedName name="HousIncomeUnitTypeOwnerOcc8">#REF!</definedName>
    <definedName name="HousIncomeUnitTypeOwnerOcc9">#REF!</definedName>
    <definedName name="HousIncomeUnitTypeRentAssist1">#REF!</definedName>
    <definedName name="HousIncomeUnitTypeRentAssist10">#REF!</definedName>
    <definedName name="HousIncomeUnitTypeRentAssist11">#REF!</definedName>
    <definedName name="HousIncomeUnitTypeRentAssist12">#REF!</definedName>
    <definedName name="HousIncomeUnitTypeRentAssist13">#REF!</definedName>
    <definedName name="HousIncomeUnitTypeRentAssist14">#REF!</definedName>
    <definedName name="HousIncomeUnitTypeRentAssist15">#REF!</definedName>
    <definedName name="HousIncomeUnitTypeRentAssist16">#REF!</definedName>
    <definedName name="HousIncomeUnitTypeRentAssist17">#REF!</definedName>
    <definedName name="HousIncomeUnitTypeRentAssist18">#REF!</definedName>
    <definedName name="HousIncomeUnitTypeRentAssist19">#REF!</definedName>
    <definedName name="HousIncomeUnitTypeRentAssist2">#REF!</definedName>
    <definedName name="HousIncomeUnitTypeRentAssist20">#REF!</definedName>
    <definedName name="HousIncomeUnitTypeRentAssist21">#REF!</definedName>
    <definedName name="HousIncomeUnitTypeRentAssist3">#REF!</definedName>
    <definedName name="HousIncomeUnitTypeRentAssist4">#REF!</definedName>
    <definedName name="HousIncomeUnitTypeRentAssist5">#REF!</definedName>
    <definedName name="HousIncomeUnitTypeRentAssist6">#REF!</definedName>
    <definedName name="HousIncomeUnitTypeRentAssist7">#REF!</definedName>
    <definedName name="HousIncomeUnitTypeRentAssist8">#REF!</definedName>
    <definedName name="HousIncomeUnitTypeRentAssist9">#REF!</definedName>
    <definedName name="HousIncomeUtilAllowACOwnerPaid">#REF!</definedName>
    <definedName name="HousIncomeUtilAllowACTenantPaid">#REF!</definedName>
    <definedName name="HousIncomeUtilAllowCookOwnerPaid">#REF!</definedName>
    <definedName name="HousIncomeUtilAllowCookTenantPaid">#REF!</definedName>
    <definedName name="HousIncomeUtilAllowElecOwnerPaid">#REF!</definedName>
    <definedName name="HousIncomeUtilAllowElecTenantPaid">#REF!</definedName>
    <definedName name="HousIncomeUtilAllowFeeOwnerPaid">#REF!</definedName>
    <definedName name="HousIncomeUtilAllowHeatOwnerPaid">#REF!</definedName>
    <definedName name="HousIncomeUtilAllowHeatTenantPaid">#REF!</definedName>
    <definedName name="HousIncomeUtilAllowSewerOwnerPaid">#REF!</definedName>
    <definedName name="HousIncomeUtilAllowSewerTenantPaid">#REF!</definedName>
    <definedName name="HousIncomeUtilAllowTaxOwnerPaid">#REF!</definedName>
    <definedName name="HousIncomeUtilAllowTaxTenantPaid">#REF!</definedName>
    <definedName name="HousIncomeUtilAllowWaterOwnerPaid">#REF!</definedName>
    <definedName name="HousIncomeUtilAllowWaterTenantPaid">#REF!</definedName>
    <definedName name="HousIncRentHsgPot">#REF!</definedName>
    <definedName name="HousIncTotalRooms">#REF!</definedName>
    <definedName name="HousIncTotalUnits">#REF!</definedName>
    <definedName name="HousIncTotContrRent">#REF!</definedName>
    <definedName name="HousIncTotRooms">#REF!</definedName>
    <definedName name="HousIncUnitGridRmsPerUnit1">#REF!</definedName>
    <definedName name="HousIncUnitGridRmsPerUnit10">#REF!</definedName>
    <definedName name="HousIncUnitGridRmsPerUnit11">#REF!</definedName>
    <definedName name="HousIncUnitGridRmsPerUnit12">#REF!</definedName>
    <definedName name="HousIncUnitGridRmsPerUnit13">#REF!</definedName>
    <definedName name="HousIncUnitGridRmsPerUnit14">#REF!</definedName>
    <definedName name="HousIncUnitGridRmsPerUnit15">#REF!</definedName>
    <definedName name="HousIncUnitGridRmsPerUnit16">#REF!</definedName>
    <definedName name="HousIncUnitGridRmsPerUnit17">#REF!</definedName>
    <definedName name="HousIncUnitGridRmsPerUnit18">#REF!</definedName>
    <definedName name="HousIncUnitGridRmsPerUnit19">#REF!</definedName>
    <definedName name="HousIncUnitGridRmsPerUnit2">#REF!</definedName>
    <definedName name="HousIncUnitGridRmsPerUnit20">#REF!</definedName>
    <definedName name="HousIncUnitGridRmsPerUnit21">#REF!</definedName>
    <definedName name="HousIncUnitGridRmsPerUnit3">#REF!</definedName>
    <definedName name="HousIncUnitGridRmsPerUnit4">#REF!</definedName>
    <definedName name="HousIncUnitGridRmsPerUnit5">#REF!</definedName>
    <definedName name="HousIncUnitGridRmsPerUnit6">#REF!</definedName>
    <definedName name="HousIncUnitGridRmsPerUnit7">#REF!</definedName>
    <definedName name="HousIncUnitGridRmsPerUnit8">#REF!</definedName>
    <definedName name="HousIncUnitGridRmsPerUnit9">#REF!</definedName>
    <definedName name="HousIncUnitRentGrid">#REF!</definedName>
    <definedName name="HousingType">#REF!</definedName>
    <definedName name="HousiningIncomeTotHTCUnits">#REF!</definedName>
    <definedName name="HTCInfoCodeSec103No">#REF!</definedName>
    <definedName name="HTCInfoCodeSec103Yes">#REF!</definedName>
    <definedName name="HTCInfoConditionsMetNo">#REF!</definedName>
    <definedName name="HTCInfoConditionsMetYes">#REF!</definedName>
    <definedName name="HTCInfoCreditTypeExistHousin">#REF!</definedName>
    <definedName name="HTCInfoCreditTypeNewFed">#REF!</definedName>
    <definedName name="HTCInfoCreditTypeNewNotFed">#REF!</definedName>
    <definedName name="HTCInfoCreditTypeRehabFed">#REF!</definedName>
    <definedName name="HTCInfoCreditTypeRehabNotFed">#REF!</definedName>
    <definedName name="HTCInfoFacilitiesClubHouse">#REF!</definedName>
    <definedName name="HTCInfoFacilitiesLockers">#REF!</definedName>
    <definedName name="HTCInfoFacilitiesOffice">#REF!</definedName>
    <definedName name="HTCInfoFacilitiesOther1">#REF!</definedName>
    <definedName name="HTCInfoFacilitiesParking">#REF!</definedName>
    <definedName name="HTCInfoFacilitiesPool">#REF!</definedName>
    <definedName name="HTCInfoFacilitiesServiceFac">#REF!</definedName>
    <definedName name="HTCInfoHousCredGtrForProf">#REF!</definedName>
    <definedName name="HTCInfoHousCredGtrNonProf">#REF!</definedName>
    <definedName name="HTCInfoHousCredMetroForProf">#REF!</definedName>
    <definedName name="HTCInfoHousCredMetroNonProf">#REF!</definedName>
    <definedName name="HTCInfoHousCredRuralDev">#REF!</definedName>
    <definedName name="HTCInfoHousCredTaxExempt">#REF!</definedName>
    <definedName name="HTCInfoMinSetAside20pct">#REF!</definedName>
    <definedName name="HTCInfoMinSetAside40pct">#REF!</definedName>
    <definedName name="HTCInfoOwnerOccSFNo">#REF!</definedName>
    <definedName name="HTCInfoOwnerOccSFYes">#REF!</definedName>
    <definedName name="HTCInfoReqStattus8609">#REF!</definedName>
    <definedName name="HTCInfoReqStattusCarryover">#REF!</definedName>
    <definedName name="HTCInfoReqStattusReservation">#REF!</definedName>
    <definedName name="HTCInfoReqStattusTaxExBonds">#REF!</definedName>
    <definedName name="HTCInfoReqTypeFirstRequest">#REF!</definedName>
    <definedName name="HTCInfoReqTypeRepeatReq">#REF!</definedName>
    <definedName name="HTCInfoReqTypeSuppRequest">#REF!</definedName>
    <definedName name="HTCInfoSourceOfFunds14pct">#REF!</definedName>
    <definedName name="HTCInfoSourceOfFunds1NA">#REF!</definedName>
    <definedName name="HTCInfoSourceOfFunds1SubBasis">#REF!</definedName>
    <definedName name="HTCInfoSourceOfFunds24Pct">#REF!</definedName>
    <definedName name="HTCInfoSourceOfFunds2NA">#REF!</definedName>
    <definedName name="HTCInfoSourceOfFunds2SubBasis">#REF!</definedName>
    <definedName name="HTCInfoTaxExemtBondNo">#REF!</definedName>
    <definedName name="HTCInfoTaxExemtBondYes">#REF!</definedName>
    <definedName name="HTCInfoTreasWaivNA">#REF!</definedName>
    <definedName name="HTCInfoTreasWaivNo">#REF!</definedName>
    <definedName name="HTCInfoTreasWaivYes">#REF!</definedName>
    <definedName name="IdentityOfInterestCheck">#REF!</definedName>
    <definedName name="IdentityOfInterestNo">#REF!</definedName>
    <definedName name="IdentityOfInterestYes">#REF!</definedName>
    <definedName name="IncomeLimitRestrictionLookup">#REF!</definedName>
    <definedName name="Interest" localSheetId="2">IF(#REF!&lt;&gt;"",#REF!*'Homebuyer Affordability'!Periodic_rate,"")</definedName>
    <definedName name="Interest" localSheetId="3">IF(#REF!&lt;&gt;"",#REF!*'Mail Merge'!Periodic_rate,"")</definedName>
    <definedName name="Interest">IF(#REF!&lt;&gt;"",#REF!*Periodic_rate,"")</definedName>
    <definedName name="InterestTypeLookup">#REF!</definedName>
    <definedName name="ISG">#REF!</definedName>
    <definedName name="IsRRDL">#REF!</definedName>
    <definedName name="Latitude">#REF!</definedName>
    <definedName name="LegalStatusLookup">#REF!</definedName>
    <definedName name="LIMITS_COUNTYLEVEL">#REF!</definedName>
    <definedName name="Line_92264A" comment="Used to allocate Sources and Uses to a project's 92264-A">#REF!</definedName>
    <definedName name="Loan_amount">#REF!</definedName>
    <definedName name="LoanType">#REF!</definedName>
    <definedName name="Longitude">#REF!</definedName>
    <definedName name="ManagemArchite">#REF!</definedName>
    <definedName name="ManagemDevelop">#REF!</definedName>
    <definedName name="ManagemGeneralPart1">#REF!</definedName>
    <definedName name="ManagemGeneralPart2">#REF!</definedName>
    <definedName name="ManagemGeneralPart3">#REF!</definedName>
    <definedName name="ManagemManagem">#REF!</definedName>
    <definedName name="ManagemOwnerM">#REF!</definedName>
    <definedName name="ManagemProject">#REF!</definedName>
    <definedName name="MAPinR103">#REF!</definedName>
    <definedName name="MAPinR110">#REF!</definedName>
    <definedName name="MAPMDR14">#REF!</definedName>
    <definedName name="MarketApprais">#REF!</definedName>
    <definedName name="MarketArchite">#REF!</definedName>
    <definedName name="MarketAttorne">#REF!</definedName>
    <definedName name="MarketDevCons">#REF!</definedName>
    <definedName name="MarketDevelop">#REF!</definedName>
    <definedName name="MarketGeneral">#REF!</definedName>
    <definedName name="MarketGeneralPart1">#REF!</definedName>
    <definedName name="MarketGeneralPart2">#REF!</definedName>
    <definedName name="MarketGeneralPart3">#REF!</definedName>
    <definedName name="MarketManagem">#REF!</definedName>
    <definedName name="MarketMarket">#REF!</definedName>
    <definedName name="MarketNonprof">#REF!</definedName>
    <definedName name="MarketOwnerM">#REF!</definedName>
    <definedName name="MarketProcess">#REF!</definedName>
    <definedName name="MarketProject">#REF!</definedName>
    <definedName name="MarketPropert">#REF!</definedName>
    <definedName name="MarketService">#REF!</definedName>
    <definedName name="MarketTaxCred">#REF!</definedName>
    <definedName name="MinHOMEUnitsSubLimTest">#REF!</definedName>
    <definedName name="MinRate">#REF!</definedName>
    <definedName name="MIP">#REF!</definedName>
    <definedName name="MortCalc1stMortFeesDevCostEscrow">#REF!</definedName>
    <definedName name="MortCalc1stMortFeesInsPrem">#REF!</definedName>
    <definedName name="MortCalc1stMortFeesOrigFee">#REF!</definedName>
    <definedName name="MortCalc1stMortMNHsg">#REF!</definedName>
    <definedName name="MortCalcNeg1stMortPrinc">#REF!</definedName>
    <definedName name="MortCalcSubDebtMNHsgLend1">#REF!</definedName>
    <definedName name="MortCalcSubDebtMNHsgLend1Amort">#REF!</definedName>
    <definedName name="MortCalcSubDebtMNHsgLend1Name">#REF!</definedName>
    <definedName name="MortCalcSubDebtMNHsgLend1Princ">#REF!</definedName>
    <definedName name="MortCalcSubDebtMNHsgLend1Rate">#REF!</definedName>
    <definedName name="MortCalcSubDebtMNHsgLend1Term">#REF!</definedName>
    <definedName name="MortCalcSubDebtMNHsgLend2">#REF!</definedName>
    <definedName name="MortCalcSubDebtMNHsgLend2Amort">#REF!</definedName>
    <definedName name="MortCalcSubDebtMNHsgLend2Name">#REF!</definedName>
    <definedName name="MortCalcSubDebtMNHsgLend2Princ">#REF!</definedName>
    <definedName name="MortCalcSubDebtMNHsgLend2Rate">#REF!</definedName>
    <definedName name="MortCalcSubDebtMNHsgLend2Term">#REF!</definedName>
    <definedName name="MortCalcSubDebtMNHsgLend3">#REF!</definedName>
    <definedName name="MortCalcSubDebtMNHsgLend3Name">#REF!</definedName>
    <definedName name="MortCalcSubDebtMNHsgLend3Princ">#REF!</definedName>
    <definedName name="MortCalcSubDebtMNHsgLend3Rate">#REF!</definedName>
    <definedName name="MortCalcSubDebtMNHsgLend3Term">#REF!</definedName>
    <definedName name="MortCalcSubDebtMNHsgLend4">#REF!</definedName>
    <definedName name="MortCalcSubDebtMNHsgLend4Amort">#REF!</definedName>
    <definedName name="MortCalcSubDebtMNHsgLend4Name">#REF!</definedName>
    <definedName name="MortCalcSubDebtMNHsgLend4Princ">#REF!</definedName>
    <definedName name="MortCalcSubDebtMNHsgLend4Rate">#REF!</definedName>
    <definedName name="MortCalcSubDebtMNHsgLend4Term">#REF!</definedName>
    <definedName name="MortCalcSubDebtMNHsgLend5">#REF!</definedName>
    <definedName name="MortCalcSubDebtMNHsgLend6">#REF!</definedName>
    <definedName name="MortRateCalcAmortLoan1">#REF!</definedName>
    <definedName name="MortRateCalcAmortLoan2">#REF!</definedName>
    <definedName name="MortRateCalcAmortLoan3">#REF!</definedName>
    <definedName name="MortRateCalcAmortLoan4">#REF!</definedName>
    <definedName name="MortRateCalcAmortLoan5">#REF!</definedName>
    <definedName name="MortRateCalcLoanAmt1">#REF!</definedName>
    <definedName name="MortRateCalcLoanAmt2">#REF!</definedName>
    <definedName name="MortRateCalcLoanAmt3">#REF!</definedName>
    <definedName name="MortRateCalcLoanAmt4">#REF!</definedName>
    <definedName name="MortRateCalcLoanAmt5">#REF!</definedName>
    <definedName name="MortRateCalcMonthPmt1">#REF!</definedName>
    <definedName name="MortRateCalcMonthPmt2">#REF!</definedName>
    <definedName name="MortRateCalcMonthPmt3">#REF!</definedName>
    <definedName name="MortRateCalcMonthPmt4">#REF!</definedName>
    <definedName name="MortRateCalcMonthPmt5">#REF!</definedName>
    <definedName name="MortRateCalcNegLoanAmt1">#REF!</definedName>
    <definedName name="MortRateCalcNegLoanAmt2">#REF!</definedName>
    <definedName name="MortRateCalcNegLoanAmt3">#REF!</definedName>
    <definedName name="MortRateCalcNegLoanAmt4">#REF!</definedName>
    <definedName name="MortRateCalcNegLoanAmt5">#REF!</definedName>
    <definedName name="MortRateCalcRate1">#REF!</definedName>
    <definedName name="MortRateCalcRate2">#REF!</definedName>
    <definedName name="MortRateCalcRate3">#REF!</definedName>
    <definedName name="MortRateCalcRate4">#REF!</definedName>
    <definedName name="MortRateCalcRate5">#REF!</definedName>
    <definedName name="MortRateCalcTerm1">#REF!</definedName>
    <definedName name="MortRateCalcTerm2">#REF!</definedName>
    <definedName name="MortRateCalcTerm3">#REF!</definedName>
    <definedName name="MortRateCalcTerm4">#REF!</definedName>
    <definedName name="MortRateCalcTerm5">#REF!</definedName>
    <definedName name="MTSP2018">#REF!</definedName>
    <definedName name="Non_mortgageable_cost_category">#REF!</definedName>
    <definedName name="NonprofApprais">#REF!</definedName>
    <definedName name="NonprofArchite">#REF!</definedName>
    <definedName name="NonprofDevCons">#REF!</definedName>
    <definedName name="NonprofDevelop">#REF!</definedName>
    <definedName name="NonprofGeneral">#REF!</definedName>
    <definedName name="NonprofGeneralPart1">#REF!</definedName>
    <definedName name="NonprofGeneralPart2">#REF!</definedName>
    <definedName name="NonprofGeneralPart3">#REF!</definedName>
    <definedName name="NonprofManagem">#REF!</definedName>
    <definedName name="NonprofNonprof">#REF!</definedName>
    <definedName name="NonprofProcess">#REF!</definedName>
    <definedName name="NonprofProject">#REF!</definedName>
    <definedName name="NonprofService">#REF!</definedName>
    <definedName name="NonprofTaxCred">#REF!</definedName>
    <definedName name="NotFedSub">#REF!</definedName>
    <definedName name="Options">#REF!</definedName>
    <definedName name="Other1Apprais">#REF!</definedName>
    <definedName name="Other1Archite">#REF!</definedName>
    <definedName name="Other1Attorne">#REF!</definedName>
    <definedName name="Other1Develop">#REF!</definedName>
    <definedName name="Other1General">#REF!</definedName>
    <definedName name="Other1GeneralPart1">#REF!</definedName>
    <definedName name="Other1GeneralPart2">#REF!</definedName>
    <definedName name="Other1GeneralPart3">#REF!</definedName>
    <definedName name="Other1Managem">#REF!</definedName>
    <definedName name="Other1Market">#REF!</definedName>
    <definedName name="Other1Nonprof">#REF!</definedName>
    <definedName name="Other1Other1">#REF!</definedName>
    <definedName name="Other1OwnerM">#REF!</definedName>
    <definedName name="Other1Process">#REF!</definedName>
    <definedName name="Other1Project">#REF!</definedName>
    <definedName name="Other1Propert">#REF!</definedName>
    <definedName name="Other1Rental">#REF!</definedName>
    <definedName name="Other1Service">#REF!</definedName>
    <definedName name="Other1TaxCred">#REF!</definedName>
    <definedName name="Other2Apprais">#REF!</definedName>
    <definedName name="Other2Archite">#REF!</definedName>
    <definedName name="Other2Attorne">#REF!</definedName>
    <definedName name="Other2DevCons">#REF!</definedName>
    <definedName name="Other2Develop">#REF!</definedName>
    <definedName name="Other2General">#REF!</definedName>
    <definedName name="Other2GeneralPart1">#REF!</definedName>
    <definedName name="Other2GeneralPart2">#REF!</definedName>
    <definedName name="Other2GeneralPart3">#REF!</definedName>
    <definedName name="Other2Managem">#REF!</definedName>
    <definedName name="Other2Market">#REF!</definedName>
    <definedName name="Other2Nonprof">#REF!</definedName>
    <definedName name="Other2Other1">#REF!</definedName>
    <definedName name="Other2Other2">#REF!</definedName>
    <definedName name="Other2OwnerM">#REF!</definedName>
    <definedName name="Other2Process">#REF!</definedName>
    <definedName name="Other2Project">#REF!</definedName>
    <definedName name="Other2Propert">#REF!</definedName>
    <definedName name="Other2Rental">#REF!</definedName>
    <definedName name="Other2Service">#REF!</definedName>
    <definedName name="Other2TaxCred">#REF!</definedName>
    <definedName name="Other3Apprais">#REF!</definedName>
    <definedName name="Other3Archite">#REF!</definedName>
    <definedName name="Other3Attorne">#REF!</definedName>
    <definedName name="Other3DevCons">#REF!</definedName>
    <definedName name="Other3Develop">#REF!</definedName>
    <definedName name="Other3General">#REF!</definedName>
    <definedName name="Other3GeneralPart1">#REF!</definedName>
    <definedName name="Other3GeneralPart2">#REF!</definedName>
    <definedName name="Other3Managem">#REF!</definedName>
    <definedName name="Other3Market">#REF!</definedName>
    <definedName name="Other3Nonprof">#REF!</definedName>
    <definedName name="Other3Other1">#REF!</definedName>
    <definedName name="Other3Other2">#REF!</definedName>
    <definedName name="Other3Other3">#REF!</definedName>
    <definedName name="Other3OwnerM">#REF!</definedName>
    <definedName name="Other3Process">#REF!</definedName>
    <definedName name="Other3Project">#REF!</definedName>
    <definedName name="Other3Propert">#REF!</definedName>
    <definedName name="Other3Rental">#REF!</definedName>
    <definedName name="Other3Service">#REF!</definedName>
    <definedName name="Other3TaxCred">#REF!</definedName>
    <definedName name="Other4Apprais">#REF!</definedName>
    <definedName name="Other4Archite">#REF!</definedName>
    <definedName name="Other4Attorne">#REF!</definedName>
    <definedName name="Other4DevCons">#REF!</definedName>
    <definedName name="Other4Develop">#REF!</definedName>
    <definedName name="Other4General">#REF!</definedName>
    <definedName name="Other4GeneralPart1">#REF!</definedName>
    <definedName name="Other4GeneralPart2">#REF!</definedName>
    <definedName name="Other4GeneralPart3">#REF!</definedName>
    <definedName name="Other4Managem">#REF!</definedName>
    <definedName name="Other4Market">#REF!</definedName>
    <definedName name="Other4Nonprof">#REF!</definedName>
    <definedName name="Other4Other1">#REF!</definedName>
    <definedName name="Other4Other2">#REF!</definedName>
    <definedName name="Other4Other3">#REF!</definedName>
    <definedName name="Other4Other4">#REF!</definedName>
    <definedName name="Other4OwnerM">#REF!</definedName>
    <definedName name="Other4Process">#REF!</definedName>
    <definedName name="Other4Project">#REF!</definedName>
    <definedName name="Other4Propert">#REF!</definedName>
    <definedName name="Other4Rental">#REF!</definedName>
    <definedName name="Other4Service">#REF!</definedName>
    <definedName name="Other4TaxCred">#REF!</definedName>
    <definedName name="Other5Apprais">#REF!</definedName>
    <definedName name="Other5Archite">#REF!</definedName>
    <definedName name="Other5Attorne">#REF!</definedName>
    <definedName name="Other5DevCons">#REF!</definedName>
    <definedName name="Other5Develop">#REF!</definedName>
    <definedName name="Other5General">#REF!</definedName>
    <definedName name="Other5GeneralPart1">#REF!</definedName>
    <definedName name="Other5GeneralPart2">#REF!</definedName>
    <definedName name="Other5GeneralPart3">#REF!</definedName>
    <definedName name="Other5Managem">#REF!</definedName>
    <definedName name="Other5Market">#REF!</definedName>
    <definedName name="Other5Nonprof">#REF!</definedName>
    <definedName name="Other5Other1">#REF!</definedName>
    <definedName name="Other5Other2">#REF!</definedName>
    <definedName name="Other5Other3">#REF!</definedName>
    <definedName name="Other5Other4">#REF!</definedName>
    <definedName name="Other5Other5">#REF!</definedName>
    <definedName name="Other5OwnerM">#REF!</definedName>
    <definedName name="Other5Process">#REF!</definedName>
    <definedName name="Other5Project">#REF!</definedName>
    <definedName name="Other5Propert">#REF!</definedName>
    <definedName name="Other5Rental">#REF!</definedName>
    <definedName name="Other5Service">#REF!</definedName>
    <definedName name="Other5TaxCred">#REF!</definedName>
    <definedName name="Other6Apprais">#REF!</definedName>
    <definedName name="Other6Archite">#REF!</definedName>
    <definedName name="Other6Attorne">#REF!</definedName>
    <definedName name="Other6DevCons">#REF!</definedName>
    <definedName name="Other6Develop">#REF!</definedName>
    <definedName name="Other6General">#REF!</definedName>
    <definedName name="Other6GeneralPart1">#REF!</definedName>
    <definedName name="Other6GeneralPart2">#REF!</definedName>
    <definedName name="Other6GeneralPart3">#REF!</definedName>
    <definedName name="Other6Managem">#REF!</definedName>
    <definedName name="Other6Market">#REF!</definedName>
    <definedName name="Other6Nonprof">#REF!</definedName>
    <definedName name="Other6Other1">#REF!</definedName>
    <definedName name="Other6Other2">#REF!</definedName>
    <definedName name="Other6Other3">#REF!</definedName>
    <definedName name="Other6Other4">#REF!</definedName>
    <definedName name="Other6Other5">#REF!</definedName>
    <definedName name="Other6Other6">#REF!</definedName>
    <definedName name="Other6OwnerM">#REF!</definedName>
    <definedName name="Other6Process">#REF!</definedName>
    <definedName name="Other6Project">#REF!</definedName>
    <definedName name="Other6Propert">#REF!</definedName>
    <definedName name="Other6Rental">#REF!</definedName>
    <definedName name="Other6Service">#REF!</definedName>
    <definedName name="Other6TaxCred">#REF!</definedName>
    <definedName name="OtherDevCons">#REF!</definedName>
    <definedName name="OwnerDevelop">#REF!</definedName>
    <definedName name="OwnerOwnerM">#REF!</definedName>
    <definedName name="OwnerProject">#REF!</definedName>
    <definedName name="payment.Num" localSheetId="2">IF(OR(#REF!="",#REF!='Homebuyer Affordability'!Total_payments),"",#REF!+1)</definedName>
    <definedName name="payment.Num" localSheetId="3">IF(OR(#REF!="",#REF!='Mail Merge'!Total_payments),"",#REF!+1)</definedName>
    <definedName name="payment.Num">IF(OR(#REF!="",#REF!=Total_payments),"",#REF!+1)</definedName>
    <definedName name="Payments_per_year">#REF!</definedName>
    <definedName name="Periodic_rate" localSheetId="2">Annual_interest_rate/Payments_per_year</definedName>
    <definedName name="Periodic_rate" localSheetId="3">Annual_interest_rate/Payments_per_year</definedName>
    <definedName name="Periodic_rate">Annual_interest_rate/Payments_per_year</definedName>
    <definedName name="Pmt_to_use" localSheetId="3">#REF!</definedName>
    <definedName name="Pmt_to_use">#REF!</definedName>
    <definedName name="PreservAgencyAllocation" localSheetId="3">#REF!</definedName>
    <definedName name="PreservAgencyAllocation">#REF!</definedName>
    <definedName name="PreservExistHTCHighRisk" localSheetId="3">#REF!</definedName>
    <definedName name="PreservExistHTCHighRisk">#REF!</definedName>
    <definedName name="PreservExistHTCImmRisk">#REF!</definedName>
    <definedName name="PreservFedAssistContractEligib">#REF!</definedName>
    <definedName name="PreservFedAssistMortMaturity">#REF!</definedName>
    <definedName name="PreservFedAssistOptOut">#REF!</definedName>
    <definedName name="PreservFedAssistPrePay">#REF!</definedName>
    <definedName name="PreservSuballocator">#REF!</definedName>
    <definedName name="PresMktRentComps">#REF!</definedName>
    <definedName name="PresTotMonthlyContrRent">#REF!</definedName>
    <definedName name="Principal" localSheetId="2">IF(#REF!&lt;&gt;"",MIN(#REF!,Pmt_to_use-#REF!),"")</definedName>
    <definedName name="Principal" localSheetId="3">IF(#REF!&lt;&gt;"",MIN(#REF!,'Mail Merge'!Pmt_to_use-#REF!),"")</definedName>
    <definedName name="Principal">IF(#REF!&lt;&gt;"",MIN(#REF!,Pmt_to_use-#REF!),"")</definedName>
    <definedName name="_xlnm.Print_Area" localSheetId="0">'Development Budget'!$B$2:$P$61</definedName>
    <definedName name="_xlnm.Print_Area" localSheetId="2">'Homebuyer Affordability'!$B$1:$H$13</definedName>
    <definedName name="_xlnm.Print_Area" localSheetId="1">'Sources &amp; Loan Sizing'!$B$2:$I$43</definedName>
    <definedName name="ProcessArchite" localSheetId="3">#REF!</definedName>
    <definedName name="ProcessArchite">#REF!</definedName>
    <definedName name="ProcessDevCons" localSheetId="3">#REF!</definedName>
    <definedName name="ProcessDevCons">#REF!</definedName>
    <definedName name="ProcessDevelop" localSheetId="3">#REF!</definedName>
    <definedName name="ProcessDevelop">#REF!</definedName>
    <definedName name="ProcessGeneralPart1">#REF!</definedName>
    <definedName name="ProcessGeneralPart2">#REF!</definedName>
    <definedName name="ProcessGeneralPart3">#REF!</definedName>
    <definedName name="ProcessManagem">#REF!</definedName>
    <definedName name="ProcessOwnerM">#REF!</definedName>
    <definedName name="ProcessProcess">#REF!</definedName>
    <definedName name="ProcessProject">#REF!</definedName>
    <definedName name="ProcessService">#REF!</definedName>
    <definedName name="ProcessTaxCred">#REF!</definedName>
    <definedName name="ProjDesc42M1Letter">#REF!</definedName>
    <definedName name="ProjDescActType1">#REF!</definedName>
    <definedName name="ProjDescActType2">#REF!</definedName>
    <definedName name="ProjDescActType3">#REF!</definedName>
    <definedName name="ProjDescActType4">#REF!</definedName>
    <definedName name="ProjDescActType5">#REF!</definedName>
    <definedName name="ProjDescActTypeAcquisition">#REF!</definedName>
    <definedName name="ProjDescActTypeConversion">#REF!</definedName>
    <definedName name="ProjDescActTypeDemolition">#REF!</definedName>
    <definedName name="ProjDescActTypeHistoricPres">#REF!</definedName>
    <definedName name="ProjDescActTypeNewConstr">#REF!</definedName>
    <definedName name="ProjDescActTypeOther1">#REF!</definedName>
    <definedName name="ProjDescActTypeOther2">#REF!</definedName>
    <definedName name="ProjDescActTypeRefinance">#REF!</definedName>
    <definedName name="ProjDescActTypeRehabilitaton">#REF!</definedName>
    <definedName name="ProjDescActTypeRentSubsidy">#REF!</definedName>
    <definedName name="ProjDescActTypeScatteredDev">#REF!</definedName>
    <definedName name="ProjDescActTypeStabilization">#REF!</definedName>
    <definedName name="ProjDescDeferredLoans">#REF!</definedName>
    <definedName name="ProjDescDevelopmentName">#REF!</definedName>
    <definedName name="ProjDescHousingTaxCredits">#REF!</definedName>
    <definedName name="ProjDescLatitude">#REF!</definedName>
    <definedName name="ProjDescLMIRFirstMortgage">#REF!</definedName>
    <definedName name="ProjDescLongitude">#REF!</definedName>
    <definedName name="ProjDescOperatingSubsidy">#REF!</definedName>
    <definedName name="ProjDescPrimaryAddress">#REF!</definedName>
    <definedName name="ProjDescQualifiedContract">#REF!</definedName>
    <definedName name="ProjDescRentalAssistance">#REF!</definedName>
    <definedName name="ProjDescRRDLAdministrator">#REF!</definedName>
    <definedName name="ProjDescRRDLBorrower">#REF!</definedName>
    <definedName name="ProjDescRRDLProject">#REF!</definedName>
    <definedName name="ProjDescStratPrior1">#REF!</definedName>
    <definedName name="ProjDescStratPrior2">#REF!</definedName>
    <definedName name="ProjDescStratPrior3">#REF!</definedName>
    <definedName name="ProjDescStratPrior4">#REF!</definedName>
    <definedName name="ProjDescStratPrior5">#REF!</definedName>
    <definedName name="ProjDescStratPrior6">#REF!</definedName>
    <definedName name="ProjDescStratPriorCriticalNeed">#REF!</definedName>
    <definedName name="ProjDescStratPriorForeclosure">#REF!</definedName>
    <definedName name="ProjDescStratPriorLTH">#REF!</definedName>
    <definedName name="ProjDescStratPriorNewAffHousing">#REF!</definedName>
    <definedName name="ProjDescStratPriorPresExistHousing">#REF!</definedName>
    <definedName name="ProjDescStratPriorPresFedAssist">#REF!</definedName>
    <definedName name="ProjDescZipCode">#REF!</definedName>
    <definedName name="Project_Count_ranges">#REF!</definedName>
    <definedName name="ProjectDescCity">#REF!</definedName>
    <definedName name="ProjectDescCounty">#REF!</definedName>
    <definedName name="ProjectDescriptionPrimaryAddress">#REF!</definedName>
    <definedName name="ProjectProject">#REF!</definedName>
    <definedName name="PropertApprais">#REF!</definedName>
    <definedName name="PropertArchite">#REF!</definedName>
    <definedName name="PropertAttorne">#REF!</definedName>
    <definedName name="PropertDevelop">#REF!</definedName>
    <definedName name="PropertGeneral">#REF!</definedName>
    <definedName name="PropertGeneralPart1">#REF!</definedName>
    <definedName name="PropertGeneralPart2">#REF!</definedName>
    <definedName name="PropertGeneralPart3">#REF!</definedName>
    <definedName name="PropertManagem">#REF!</definedName>
    <definedName name="PropertNonprof">#REF!</definedName>
    <definedName name="PropertOwnerM">#REF!</definedName>
    <definedName name="PropertProcess">#REF!</definedName>
    <definedName name="PropertProject">#REF!</definedName>
    <definedName name="PropertPropert">#REF!</definedName>
    <definedName name="PropertService">#REF!</definedName>
    <definedName name="PropertTaxCred">#REF!</definedName>
    <definedName name="PropInfoCensusTractNo">#REF!</definedName>
    <definedName name="PropInfoCurrZoningNo">#REF!</definedName>
    <definedName name="PropInfoCurrZoningYes">#REF!</definedName>
    <definedName name="PropInfoExistBuildingsOccupied">#REF!</definedName>
    <definedName name="PropInfoExistBuildingsVacant">#REF!</definedName>
    <definedName name="PropInfoHasAcqRelPartyNo">#REF!</definedName>
    <definedName name="PropInfoHasAcqRelPartyYes">#REF!</definedName>
    <definedName name="PropInfoHistBuildingNo">#REF!</definedName>
    <definedName name="PropInfoHistBuildingYes">#REF!</definedName>
    <definedName name="PropInfoPropHistBuildingNo">#REF!</definedName>
    <definedName name="PropInfoPropHistBuildingYes">#REF!</definedName>
    <definedName name="PropInfoSiteDescDesBasisBoos">#REF!</definedName>
    <definedName name="PropInfoSiteDescDiffDevArea">#REF!</definedName>
    <definedName name="PropInfoSiteDescQualCenTr">#REF!</definedName>
    <definedName name="PropInfoSiteFeatures1000FtRR">#REF!</definedName>
    <definedName name="PropInfoSiteFeatures15MiMilA">#REF!</definedName>
    <definedName name="PropInfoSiteFeatures3000FtAP">#REF!</definedName>
    <definedName name="PropInfoSiteFeatures5MiCivAP">#REF!</definedName>
    <definedName name="PropInfoSiteFeaturesCreek">#REF!</definedName>
    <definedName name="PropInfoSiteFeaturesDrainage">#REF!</definedName>
    <definedName name="PropInfoSiteFeaturesEnvHaz">#REF!</definedName>
    <definedName name="PropInfoSiteFeaturesFill">#REF!</definedName>
    <definedName name="PropInfoSiteFeaturesFloodPl">#REF!</definedName>
    <definedName name="PropInfoSiteFeaturesHiTensWi">#REF!</definedName>
    <definedName name="PropInfoSiteFeaturesNearAP">#REF!</definedName>
    <definedName name="PropInfoSiteFeaturesRavines">#REF!</definedName>
    <definedName name="PropInfoSiteFeaturesRockForm">#REF!</definedName>
    <definedName name="PropInfoSiteFeaturesTowers">#REF!</definedName>
    <definedName name="PropInfoSiteFeaturesUnStSoil">#REF!</definedName>
    <definedName name="PropInfoUtilElecConnNo">#REF!</definedName>
    <definedName name="PropInfoUtilElecConnYes">#REF!</definedName>
    <definedName name="PropInfoUtilElecWillConnNo">#REF!</definedName>
    <definedName name="PropInfoUtilElecWillConnYes">#REF!</definedName>
    <definedName name="PropInfoUtilExtNecNo">#REF!</definedName>
    <definedName name="PropInfoUtilExtNecYes">#REF!</definedName>
    <definedName name="PropInfoUtilGasConnNo">#REF!</definedName>
    <definedName name="PropInfoUtilGasConnYes">#REF!</definedName>
    <definedName name="PropInfoUtilGasWillConnNo">#REF!</definedName>
    <definedName name="PropInfoUtilGasWillConnYes">#REF!</definedName>
    <definedName name="PropInfoUtilSewerConnNo">#REF!</definedName>
    <definedName name="PropInfoUtilSewerConnYes">#REF!</definedName>
    <definedName name="PropInfoUtilWaterConnNo">#REF!</definedName>
    <definedName name="PropInfoUtilWaterConnYes">#REF!</definedName>
    <definedName name="PropInfoUtilWaterWillConnNo">#REF!</definedName>
    <definedName name="PropInfoUtilWaterWillConnYes">#REF!</definedName>
    <definedName name="PropInfoWillAcqRelPartyNo">#REF!</definedName>
    <definedName name="PropInfoWillAcqRelPartyYes">#REF!</definedName>
    <definedName name="RAOSNameOfSourceLookup">#REF!</definedName>
    <definedName name="RAOSTypeOfSourceLookup">#REF!</definedName>
    <definedName name="RenewalTypeLookup">#REF!</definedName>
    <definedName name="RentalApprais">#REF!</definedName>
    <definedName name="RentalArchite">#REF!</definedName>
    <definedName name="RentalAttorne">#REF!</definedName>
    <definedName name="RentalDevCons">#REF!</definedName>
    <definedName name="RentalDevelop">#REF!</definedName>
    <definedName name="RentalGeneral">#REF!</definedName>
    <definedName name="RentalGeneralPart1">#REF!</definedName>
    <definedName name="RentalGeneralPart2">#REF!</definedName>
    <definedName name="RentalGeneralPart3">#REF!</definedName>
    <definedName name="RentalManagem">#REF!</definedName>
    <definedName name="RentalMarket">#REF!</definedName>
    <definedName name="RentalNonprof">#REF!</definedName>
    <definedName name="RentalOwnerM">#REF!</definedName>
    <definedName name="RentalProcess">#REF!</definedName>
    <definedName name="RentalProject">#REF!</definedName>
    <definedName name="RentalPropert">#REF!</definedName>
    <definedName name="RentalRental">#REF!</definedName>
    <definedName name="RentalService">#REF!</definedName>
    <definedName name="RentalTaxCred">#REF!</definedName>
    <definedName name="RentAssistSourcType1">#REF!</definedName>
    <definedName name="RentAssistSourcType2">#REF!</definedName>
    <definedName name="RentAssistSourcType3">#REF!</definedName>
    <definedName name="RentAssistSourcType4">#REF!</definedName>
    <definedName name="RentLimitRestrictionLookup">#REF!</definedName>
    <definedName name="RepaymentType">#REF!</definedName>
    <definedName name="RiskOfLossLookup">#REF!</definedName>
    <definedName name="RRDLAddlBuildAddr">#REF!</definedName>
    <definedName name="RRDLAddlBuildZip">#REF!</definedName>
    <definedName name="RRDLAnnualIncomeRows">#REF!</definedName>
    <definedName name="RRDLApplCity">#REF!</definedName>
    <definedName name="RRDLApplState">#REF!</definedName>
    <definedName name="RRDLCoApplCity">#REF!</definedName>
    <definedName name="RRDLCoApplState">#REF!</definedName>
    <definedName name="RRDLCompleteComplianceNo">#REF!</definedName>
    <definedName name="RRDLCompleteComplianceYes">#REF!</definedName>
    <definedName name="RRDLCurrIndebtednessRows">#REF!</definedName>
    <definedName name="RRDLCurrOwnBuildingNo">#REF!</definedName>
    <definedName name="RRDLCurrOwnBuildingYes">#REF!</definedName>
    <definedName name="RRDLDesigHistoricBuildNo">#REF!</definedName>
    <definedName name="RRDLDesigHistoricBuildYes">#REF!</definedName>
    <definedName name="RRDLIncrementalRows">#REF!</definedName>
    <definedName name="RRDLPermanentDisplacementNo">#REF!</definedName>
    <definedName name="RRDLPermanentDisplacementYes">#REF!</definedName>
    <definedName name="RRDLPriorMHFAFundingNo">#REF!</definedName>
    <definedName name="RRDLPriorMHFAFundingYes">#REF!</definedName>
    <definedName name="RRDLPropInfoGrossSqFtBuildings">#REF!</definedName>
    <definedName name="RRDLPropInfoGrossSqFtResid">#REF!</definedName>
    <definedName name="RRDLPropInfoNbrBuild">#REF!</definedName>
    <definedName name="RRDLPropInfoNbrSitCtl">#REF!</definedName>
    <definedName name="RRDLPropInfoNbrStories">#REF!</definedName>
    <definedName name="RRDLPropInfoNbrTotUnits">#REF!</definedName>
    <definedName name="RRDLTempRelocationNo">#REF!</definedName>
    <definedName name="RRDLTempRelocationYes">#REF!</definedName>
    <definedName name="SelectedRequestTypeRRDL">#REF!</definedName>
    <definedName name="ServiceArchite">#REF!</definedName>
    <definedName name="ServiceDevelop">#REF!</definedName>
    <definedName name="ServiceGeneralPart1">#REF!</definedName>
    <definedName name="ServiceGeneralPart2">#REF!</definedName>
    <definedName name="ServiceGeneralPart3">#REF!</definedName>
    <definedName name="ServiceManagem">#REF!</definedName>
    <definedName name="ServiceOwnerM">#REF!</definedName>
    <definedName name="ServiceProject">#REF!</definedName>
    <definedName name="ServiceService">#REF!</definedName>
    <definedName name="Show.Date" localSheetId="2">IF(#REF!&lt;&gt;"",DATE(YEAR(First_payment_due),MONTH(First_payment_due)+(#REF!-1)*12/Payments_per_year,DAY(First_payment_due)),"")</definedName>
    <definedName name="Show.Date" localSheetId="3">IF(#REF!&lt;&gt;"",DATE(YEAR(First_payment_due),MONTH(First_payment_due)+(#REF!-1)*12/Payments_per_year,DAY(First_payment_due)),"")</definedName>
    <definedName name="Show.Date">IF(#REF!&lt;&gt;"",DATE(YEAR(First_payment_due),MONTH(First_payment_due)+(#REF!-1)*12/Payments_per_year,DAY(First_payment_due)),"")</definedName>
    <definedName name="SiteControlLookup">#REF!</definedName>
    <definedName name="Sources_Consolidation_Category">#REF!</definedName>
    <definedName name="SourcesConstSourcesName1">#REF!</definedName>
    <definedName name="SourcesConstSourcesName2">#REF!</definedName>
    <definedName name="SourcesConstSourcesName3">#REF!</definedName>
    <definedName name="SourcesConstSourcesName4">#REF!</definedName>
    <definedName name="SourcesContributionsComm1">#REF!</definedName>
    <definedName name="SourcesContributionsComm2">#REF!</definedName>
    <definedName name="SourcesContributionsComm3">#REF!</definedName>
    <definedName name="SourcesContributionsComm4">#REF!</definedName>
    <definedName name="SourcesContributionsComm5">#REF!</definedName>
    <definedName name="SourcesContributionsComm6">#REF!</definedName>
    <definedName name="SourcesMaxRetDeMinSyndProc">#REF!</definedName>
    <definedName name="SourcesMaxRetManEntry">#REF!</definedName>
    <definedName name="SourcesMaxRetNoSyndProc">#REF!</definedName>
    <definedName name="SourcesMaxRetWithSyndProc">#REF!</definedName>
    <definedName name="SourcesPermCap1stMortComm">#REF!</definedName>
    <definedName name="SourcesPermCap1stMortHTCGap">#REF!</definedName>
    <definedName name="SourcesPermCapDefLoanComm">#REF!</definedName>
    <definedName name="SourcesPermCapDefLoanHTCGap">#REF!</definedName>
    <definedName name="SourcesPermCapFedHistProcComm">#REF!</definedName>
    <definedName name="SourcesPermCapFedHistProcHTCGap">#REF!</definedName>
    <definedName name="SourcesPermCapGapRemComm">#REF!</definedName>
    <definedName name="SourcesPermCapGapRemHTCGap">#REF!</definedName>
    <definedName name="SourcesPermCapOther10Comm">#REF!</definedName>
    <definedName name="SourcesPermCapOther10HTCGap">#REF!</definedName>
    <definedName name="SourcesPermCapOther11Comm">#REF!</definedName>
    <definedName name="SourcesPermCapOther11HTCGap">#REF!</definedName>
    <definedName name="SourcesPermCapOther12Comm">#REF!</definedName>
    <definedName name="SourcesPermCapOther12HTCGap">#REF!</definedName>
    <definedName name="SourcesPermCapOther1Comm">#REF!</definedName>
    <definedName name="SourcesPermCapOther1HTCGap">#REF!</definedName>
    <definedName name="SourcesPermCapOther2Comm">#REF!</definedName>
    <definedName name="SourcesPermCapOther2HTCGap">#REF!</definedName>
    <definedName name="SourcesPermCapOther3Comm">#REF!</definedName>
    <definedName name="SourcesPermCapOther3HTCGap">#REF!</definedName>
    <definedName name="SourcesPermCapOther4Comm">#REF!</definedName>
    <definedName name="SourcesPermCapOther4HTCGap">#REF!</definedName>
    <definedName name="SourcesPermCapOther5Comm">#REF!</definedName>
    <definedName name="SourcesPermCapOther5HTCGap">#REF!</definedName>
    <definedName name="SourcesPermCapOther6Comm">#REF!</definedName>
    <definedName name="SourcesPermCapOther6HTCGap">#REF!</definedName>
    <definedName name="SourcesPermCapOther7Comm">#REF!</definedName>
    <definedName name="SourcesPermCapOther7HTCGap">#REF!</definedName>
    <definedName name="SourcesPermCapOther8Comm">#REF!</definedName>
    <definedName name="SourcesPermCapOther8HTCGap">#REF!</definedName>
    <definedName name="SourcesPermCapOther9Comm">#REF!</definedName>
    <definedName name="SourcesPermCapOther9HTCGap">#REF!</definedName>
    <definedName name="SourcesPermCapPartCashComm">#REF!</definedName>
    <definedName name="SourcesPermCapPartCashHTCGap">#REF!</definedName>
    <definedName name="SourcesPermCapStHistProcComm">#REF!</definedName>
    <definedName name="SourcesPermCapStHistProcHTCGap">#REF!</definedName>
    <definedName name="SourcesPermCapSyndProcComm">#REF!</definedName>
    <definedName name="SourcesPermCapSyndProcHTCGap">#REF!</definedName>
    <definedName name="sp" comment="sp is a space used for concatenation">#REF!</definedName>
    <definedName name="spec5">#REF!</definedName>
    <definedName name="spec9">#REF!</definedName>
    <definedName name="StateLocalSubsidyLookup">#REF!</definedName>
    <definedName name="StateLookup">#REF!</definedName>
    <definedName name="StrategicPriorities">#REF!</definedName>
    <definedName name="SubsidyTypeLookup">#REF!</definedName>
    <definedName name="SubsLayerEquProcLOI">#REF!</definedName>
    <definedName name="SubsLayerEquProcPartAgree">#REF!</definedName>
    <definedName name="SubsLayerVersionFinal">#REF!</definedName>
    <definedName name="SubsLayerVersionPreliminary">#REF!</definedName>
    <definedName name="SummaryExistDebtMaturity1">#REF!</definedName>
    <definedName name="SummaryExistDebtMaturity2">#REF!</definedName>
    <definedName name="SummaryExistDebtMaturity3">#REF!</definedName>
    <definedName name="SummaryExistDebtMaturity4">#REF!</definedName>
    <definedName name="SummaryExistDebtOrigAmt1">#REF!</definedName>
    <definedName name="SummaryExistDebtOrigAmt2">#REF!</definedName>
    <definedName name="SummaryExistDebtOrigAmt3">#REF!</definedName>
    <definedName name="SummaryExistDebtOrigAmt4">#REF!</definedName>
    <definedName name="SummaryExistDebtUnpaid1">#REF!</definedName>
    <definedName name="SummaryExistDebtUnpaid2">#REF!</definedName>
    <definedName name="SummaryExistDebtUnpaid3">#REF!</definedName>
    <definedName name="SummaryExistDebtUnpaid4">#REF!</definedName>
    <definedName name="SummaryTargHHNumUnits1">#REF!</definedName>
    <definedName name="SummaryTargHHNumUnits2">#REF!</definedName>
    <definedName name="SummaryTargHHNumUnits3">#REF!</definedName>
    <definedName name="SummaryTargHHNumUnits4">#REF!</definedName>
    <definedName name="SummaryTargHHNumUnits5">#REF!</definedName>
    <definedName name="SummaryTargHHTarget1">#REF!</definedName>
    <definedName name="SummaryTargHHTarget2">#REF!</definedName>
    <definedName name="SummaryTargHHTarget3">#REF!</definedName>
    <definedName name="SummaryTargHHTarget4">#REF!</definedName>
    <definedName name="SummaryTargHHTarget5">#REF!</definedName>
    <definedName name="SummaryTotalOpSubsidy">#REF!</definedName>
    <definedName name="SummaryTotalRentAssist">#REF!</definedName>
    <definedName name="SummUnitSum0BR">#REF!</definedName>
    <definedName name="SummUnitSum1BR">#REF!</definedName>
    <definedName name="SummUnitSum2BR">#REF!</definedName>
    <definedName name="SummUnitSum3BR">#REF!</definedName>
    <definedName name="SummUnitSum4BR">#REF!</definedName>
    <definedName name="SummUnitSum5BR">#REF!</definedName>
    <definedName name="SummUnitSum6BR">#REF!</definedName>
    <definedName name="SummUnitSumBed">#REF!</definedName>
    <definedName name="SummUnitSummEmplOcc">#REF!</definedName>
    <definedName name="SummUnitSummHome">#REF!</definedName>
    <definedName name="SummUnitSummHTC">#REF!</definedName>
    <definedName name="SummUnitSummLTH">#REF!</definedName>
    <definedName name="SummUnitSummMarket">#REF!</definedName>
    <definedName name="SummUnitSummOpSubs">#REF!</definedName>
    <definedName name="SummUnitSummOwnOcc">#REF!</definedName>
    <definedName name="SummUnitSummRentAssist">#REF!</definedName>
    <definedName name="Table_beg_bal">#REF!</definedName>
    <definedName name="Table_prior_interest">#REF!</definedName>
    <definedName name="tabWidthStartRange">#REF!</definedName>
    <definedName name="TaxCredArchite">#REF!</definedName>
    <definedName name="TaxCredDevelop">#REF!</definedName>
    <definedName name="TaxCredGeneralPart1">#REF!</definedName>
    <definedName name="TaxCredGeneralPart2">#REF!</definedName>
    <definedName name="TaxCredGeneralPart3">#REF!</definedName>
    <definedName name="TaxCreditsOfferedNo">#REF!</definedName>
    <definedName name="TaxCreditsOfferedYes">#REF!</definedName>
    <definedName name="TaxCredManagem">#REF!</definedName>
    <definedName name="TaxCredOwnerM">#REF!</definedName>
    <definedName name="TaxCredProject">#REF!</definedName>
    <definedName name="TaxCredService">#REF!</definedName>
    <definedName name="TaxCredTaxCred">#REF!</definedName>
    <definedName name="TenPaidUtilLookup">#REF!</definedName>
    <definedName name="TenYrCrGap">#REF!</definedName>
    <definedName name="Term_in_years">#REF!</definedName>
    <definedName name="Total_payments" localSheetId="2">Payments_per_year*Term_in_years</definedName>
    <definedName name="Total_payments" localSheetId="3">Payments_per_year*Term_in_years</definedName>
    <definedName name="Total_payments">Payments_per_year*Term_in_years</definedName>
    <definedName name="TotalHTCSqFt" localSheetId="3">#REF!</definedName>
    <definedName name="TotalHTCSqFt">#REF!</definedName>
    <definedName name="TotalHTCUnits" localSheetId="3">#REF!</definedName>
    <definedName name="TotalHTCUnits">#REF!</definedName>
    <definedName name="TotalNonHTCSqFt" localSheetId="3">#REF!</definedName>
    <definedName name="TotalNonHTCSqFt">#REF!</definedName>
    <definedName name="TotalNonHTCUnits">#REF!</definedName>
    <definedName name="TypeOfConstructionLookup">#REF!</definedName>
    <definedName name="TypeOfCreditsLookup">#REF!</definedName>
    <definedName name="TypeOfOfferingPrivate">#REF!</definedName>
    <definedName name="TypeOfOfferingPublic">#REF!</definedName>
    <definedName name="U10A4">#REF!</definedName>
    <definedName name="U10B1e">#REF!</definedName>
    <definedName name="U10B1j">#REF!</definedName>
    <definedName name="U10B2h">#REF!</definedName>
    <definedName name="U10B2m">#REF!</definedName>
    <definedName name="U10BTotal">#REF!</definedName>
    <definedName name="U10C1a">#REF!</definedName>
    <definedName name="U10C1b">#REF!</definedName>
    <definedName name="U10C1t">#REF!</definedName>
    <definedName name="U10C2d">#REF!</definedName>
    <definedName name="U10C2e">#REF!</definedName>
    <definedName name="U10C2j">#REF!</definedName>
    <definedName name="U10D">#REF!</definedName>
    <definedName name="U10Years">#REF!</definedName>
    <definedName name="U2A1">#REF!</definedName>
    <definedName name="U402Stat">#REF!</definedName>
    <definedName name="U8B1">#REF!</definedName>
    <definedName name="U8B5">#REF!</definedName>
    <definedName name="U8C1">#REF!</definedName>
    <definedName name="U8C2">#REF!</definedName>
    <definedName name="U8C3">#REF!</definedName>
    <definedName name="U8C9">#REF!</definedName>
    <definedName name="U8E2">#REF!</definedName>
    <definedName name="U8E5">#REF!</definedName>
    <definedName name="U8G1h">#REF!</definedName>
    <definedName name="U8G2o">#REF!</definedName>
    <definedName name="U8G3d">#REF!</definedName>
    <definedName name="U8H">#REF!</definedName>
    <definedName name="U8I2">#REF!</definedName>
    <definedName name="U8I3">#REF!</definedName>
    <definedName name="U8I4">#REF!</definedName>
    <definedName name="U9A">#REF!</definedName>
    <definedName name="U9C">#REF!</definedName>
    <definedName name="U9D3">#REF!</definedName>
    <definedName name="U9E">#REF!</definedName>
    <definedName name="U9F2">#REF!</definedName>
    <definedName name="U9F3">#REF!</definedName>
    <definedName name="U9F4">#REF!</definedName>
    <definedName name="UAcqRelated">#REF!</definedName>
    <definedName name="UAcqUnrelated">#REF!</definedName>
    <definedName name="UAcqWith">#REF!</definedName>
    <definedName name="UAcqWithout">#REF!</definedName>
    <definedName name="UActAcq">#REF!</definedName>
    <definedName name="UActConv">#REF!</definedName>
    <definedName name="UActDemo">#REF!</definedName>
    <definedName name="UActHP">#REF!</definedName>
    <definedName name="UActNC">#REF!</definedName>
    <definedName name="UActOther">#REF!</definedName>
    <definedName name="UActRefin">#REF!</definedName>
    <definedName name="UActRehab">#REF!</definedName>
    <definedName name="UAddress">#REF!</definedName>
    <definedName name="UAdminSqFt">#REF!</definedName>
    <definedName name="UAirCon">#REF!</definedName>
    <definedName name="UAnnex">#REF!</definedName>
    <definedName name="UApp4dPercent">#REF!</definedName>
    <definedName name="UAppAandM">#REF!</definedName>
    <definedName name="UAppACRep">#REF!</definedName>
    <definedName name="UAppAudit">#REF!</definedName>
    <definedName name="UAppBadDebt">#REF!</definedName>
    <definedName name="UAppConAdj">#REF!</definedName>
    <definedName name="UAppDCR">#REF!</definedName>
    <definedName name="UAppElectric">#REF!</definedName>
    <definedName name="UAppElevator">#REF!</definedName>
    <definedName name="UAppERC">#REF!</definedName>
    <definedName name="UAppExtermin">#REF!</definedName>
    <definedName name="UAppFSD">#REF!</definedName>
    <definedName name="UAppGasOil">#REF!</definedName>
    <definedName name="UAppGrounds">#REF!</definedName>
    <definedName name="UAppInsurance">#REF!</definedName>
    <definedName name="UAppIntIncome">#REF!</definedName>
    <definedName name="UAppIRP">#REF!</definedName>
    <definedName name="UAppJanitor">#REF!</definedName>
    <definedName name="UAppLegal">#REF!</definedName>
    <definedName name="UAppMaintPay">#REF!</definedName>
    <definedName name="UAppMaintSup">#REF!</definedName>
    <definedName name="UAppMarkVal">#REF!</definedName>
    <definedName name="UAppMaxMorgAmort">#REF!</definedName>
    <definedName name="UAppMaxMOrgRate">#REF!</definedName>
    <definedName name="UAppMaxMorgTerm">#REF!</definedName>
    <definedName name="UAppMgmtFee">#REF!</definedName>
    <definedName name="UAppMiscIncome">#REF!</definedName>
    <definedName name="UAppNo">#REF!</definedName>
    <definedName name="UAppOI1Income">#REF!</definedName>
    <definedName name="UAppOI2Income">#REF!</definedName>
    <definedName name="UAppOtherAdm">#REF!</definedName>
    <definedName name="UAppOtherConServ">#REF!</definedName>
    <definedName name="UAppOtherMaint">#REF!</definedName>
    <definedName name="UAppOtherStuff">#REF!</definedName>
    <definedName name="UAppOutofService">#REF!</definedName>
    <definedName name="UAppPaint">#REF!</definedName>
    <definedName name="UAppPhone">#REF!</definedName>
    <definedName name="UAppRepServ">#REF!</definedName>
    <definedName name="UAppRETaxes">#REF!</definedName>
    <definedName name="UAppRubbish">#REF!</definedName>
    <definedName name="UAppSitePay">#REF!</definedName>
    <definedName name="UAppSnow">#REF!</definedName>
    <definedName name="UAppSubLenderADS1">#REF!</definedName>
    <definedName name="UAppSubLenderADS2">#REF!</definedName>
    <definedName name="UAppSubLenderADS3">#REF!</definedName>
    <definedName name="UAppSubLenderADS4">#REF!</definedName>
    <definedName name="UAppSubLenderADS5">#REF!</definedName>
    <definedName name="UAppSubLenderADS6">#REF!</definedName>
    <definedName name="UAppSubLenderPV1">#REF!</definedName>
    <definedName name="UAppSubLenderPV2">#REF!</definedName>
    <definedName name="UAppSubLenderPV3">#REF!</definedName>
    <definedName name="UAppSubLenderRate1">#REF!</definedName>
    <definedName name="UAppSubLenderRate2">#REF!</definedName>
    <definedName name="UAppSubLenderRate3">#REF!</definedName>
    <definedName name="UAppSubLenderT1">#REF!</definedName>
    <definedName name="UAppSubLenderT2">#REF!</definedName>
    <definedName name="UAppSubLenderT3">#REF!</definedName>
    <definedName name="UAppSubLenderTerm1">#REF!</definedName>
    <definedName name="UAppSubLenderTerm2">#REF!</definedName>
    <definedName name="UAppTenantFees">#REF!</definedName>
    <definedName name="UAppTIFIncome">#REF!</definedName>
    <definedName name="UAppWaterSewer">#REF!</definedName>
    <definedName name="UASqFt">#REF!</definedName>
    <definedName name="UAType">#REF!</definedName>
    <definedName name="UAUnits">#REF!</definedName>
    <definedName name="UBondsIssued">#REF!</definedName>
    <definedName name="UBSqFt">#REF!</definedName>
    <definedName name="UBType">#REF!</definedName>
    <definedName name="UBUnits">#REF!</definedName>
    <definedName name="UCensusDist">#REF!</definedName>
    <definedName name="UCity">#REF!</definedName>
    <definedName name="UComprehensive">#REF!</definedName>
    <definedName name="UCondUse">#REF!</definedName>
    <definedName name="UCounty">#REF!</definedName>
    <definedName name="UCoveredParkFee">#REF!</definedName>
    <definedName name="UDeferred1">#REF!</definedName>
    <definedName name="UDeferred10">#REF!</definedName>
    <definedName name="UDeferred11">#REF!</definedName>
    <definedName name="UDeferred12">#REF!</definedName>
    <definedName name="UDeferred13">#REF!</definedName>
    <definedName name="UDeferred14">#REF!</definedName>
    <definedName name="UDeferred15">#REF!</definedName>
    <definedName name="UDeferred3">#REF!</definedName>
    <definedName name="UDeferred4">#REF!</definedName>
    <definedName name="UDeferred6">#REF!</definedName>
    <definedName name="UDeferred7">#REF!</definedName>
    <definedName name="UDeferred8">#REF!</definedName>
    <definedName name="UDeferred9">#REF!</definedName>
    <definedName name="UDevA1">#REF!</definedName>
    <definedName name="UDevA2tc">#REF!</definedName>
    <definedName name="UDevAccStruc">#REF!</definedName>
    <definedName name="UDevB1a">#REF!</definedName>
    <definedName name="UDevB1b">#REF!</definedName>
    <definedName name="UDevB1d">#REF!</definedName>
    <definedName name="UDevB1f">#REF!</definedName>
    <definedName name="UDevB1g">#REF!</definedName>
    <definedName name="UDevB1h">#REF!</definedName>
    <definedName name="UDevB1k">#REF!</definedName>
    <definedName name="UDevB2a">#REF!</definedName>
    <definedName name="UDevB2b">#REF!</definedName>
    <definedName name="UDevB2c">#REF!</definedName>
    <definedName name="UDevB2d">#REF!</definedName>
    <definedName name="UDevB2e">#REF!</definedName>
    <definedName name="UDevB2i">#REF!</definedName>
    <definedName name="UDevB2j">#REF!</definedName>
    <definedName name="UDevB2k">#REF!</definedName>
    <definedName name="UDevB2n">#REF!</definedName>
    <definedName name="UDevC1b">#REF!</definedName>
    <definedName name="UDevC1f">#REF!</definedName>
    <definedName name="UDevC1g">#REF!</definedName>
    <definedName name="UDevC1h">#REF!</definedName>
    <definedName name="UDevC1i">#REF!</definedName>
    <definedName name="UDevC1j">#REF!</definedName>
    <definedName name="UDevC1jtc">#REF!</definedName>
    <definedName name="UDevC1k">#REF!</definedName>
    <definedName name="UDevC1l">#REF!</definedName>
    <definedName name="UDevC1n">#REF!</definedName>
    <definedName name="UDevC1o">#REF!</definedName>
    <definedName name="UDevC1q">#REF!</definedName>
    <definedName name="UDevC1r">#REF!</definedName>
    <definedName name="UDevC1s">#REF!</definedName>
    <definedName name="UDevC2a3">#REF!</definedName>
    <definedName name="UDevC2b">#REF!</definedName>
    <definedName name="UDevC2c">#REF!</definedName>
    <definedName name="UDevC2g">#REF!</definedName>
    <definedName name="UDevC2h">#REF!</definedName>
    <definedName name="UDevDevTotal">#REF!</definedName>
    <definedName name="UDevEnvirTotal">#REF!</definedName>
    <definedName name="UDevExistStruc">#REF!</definedName>
    <definedName name="UDevExistStructc">#REF!</definedName>
    <definedName name="UDevMarkStudy">#REF!</definedName>
    <definedName name="UDevOtherConFee">#REF!</definedName>
    <definedName name="UDevOtherInspFee">#REF!</definedName>
    <definedName name="UDevOtherOrgFee">#REF!</definedName>
    <definedName name="UDevRehabTotal">#REF!</definedName>
    <definedName name="UDevTDC">#REF!</definedName>
    <definedName name="UDevTotalNonMort">#REF!</definedName>
    <definedName name="UDevTotalSynFees">#REF!</definedName>
    <definedName name="UDiffDev">#REF!</definedName>
    <definedName name="UEqD10a">#REF!</definedName>
    <definedName name="UEqD10b">#REF!</definedName>
    <definedName name="UEqD10c">#REF!</definedName>
    <definedName name="UEqD10d">#REF!</definedName>
    <definedName name="UEqD10e">#REF!</definedName>
    <definedName name="UEqD10h">#REF!</definedName>
    <definedName name="UEqD11a">#REF!</definedName>
    <definedName name="UEqD11b">#REF!</definedName>
    <definedName name="UEqD11c">#REF!</definedName>
    <definedName name="UEqD11d">#REF!</definedName>
    <definedName name="UEqD11e">#REF!</definedName>
    <definedName name="UEqD11h">#REF!</definedName>
    <definedName name="UEqD12a">#REF!</definedName>
    <definedName name="UEqD12b">#REF!</definedName>
    <definedName name="UEqD12c">#REF!</definedName>
    <definedName name="UEqD12d">#REF!</definedName>
    <definedName name="UEqD12e">#REF!</definedName>
    <definedName name="UEqD12h">#REF!</definedName>
    <definedName name="UEqD13a">#REF!</definedName>
    <definedName name="UEqD13b">#REF!</definedName>
    <definedName name="UEqD13c">#REF!</definedName>
    <definedName name="UEqD13d">#REF!</definedName>
    <definedName name="UEqD13e">#REF!</definedName>
    <definedName name="UEqD13h">#REF!</definedName>
    <definedName name="UEqD14a">#REF!</definedName>
    <definedName name="UEqD14b">#REF!</definedName>
    <definedName name="UEqD14c">#REF!</definedName>
    <definedName name="UEqD14d">#REF!</definedName>
    <definedName name="UEqD14e">#REF!</definedName>
    <definedName name="UEqD14h">#REF!</definedName>
    <definedName name="UEqD15a">#REF!</definedName>
    <definedName name="UEqD15b">#REF!</definedName>
    <definedName name="UEqD15c">#REF!</definedName>
    <definedName name="UEqD15d">#REF!</definedName>
    <definedName name="UEqD15e">#REF!</definedName>
    <definedName name="UEqD15h">#REF!</definedName>
    <definedName name="UEqD1b">#REF!</definedName>
    <definedName name="UEqD1c">#REF!</definedName>
    <definedName name="UEqD1d">#REF!</definedName>
    <definedName name="UEqD1e">#REF!</definedName>
    <definedName name="UEqD1h">#REF!</definedName>
    <definedName name="UEqD2d">#REF!</definedName>
    <definedName name="UEqD2e">#REF!</definedName>
    <definedName name="UEqD2h">#REF!</definedName>
    <definedName name="UEqD3a">#REF!</definedName>
    <definedName name="UEqD3b">#REF!</definedName>
    <definedName name="UEqD3c">#REF!</definedName>
    <definedName name="UEqD3d">#REF!</definedName>
    <definedName name="UEqD3e">#REF!</definedName>
    <definedName name="UEqD3h">#REF!</definedName>
    <definedName name="UEqD4a">#REF!</definedName>
    <definedName name="UEqD4b">#REF!</definedName>
    <definedName name="UEqD4c">#REF!</definedName>
    <definedName name="UEqD4d">#REF!</definedName>
    <definedName name="UEqD4e">#REF!</definedName>
    <definedName name="UEqD4h">#REF!</definedName>
    <definedName name="UEqD5d">#REF!</definedName>
    <definedName name="UEqD5e">#REF!</definedName>
    <definedName name="UEqD5h">#REF!</definedName>
    <definedName name="UEqD6a">#REF!</definedName>
    <definedName name="UEqD6b">#REF!</definedName>
    <definedName name="UEqD6c">#REF!</definedName>
    <definedName name="UEqD6d">#REF!</definedName>
    <definedName name="UEqD6e">#REF!</definedName>
    <definedName name="UEqD6h">#REF!</definedName>
    <definedName name="UEqD7a">#REF!</definedName>
    <definedName name="UEqD7b">#REF!</definedName>
    <definedName name="UEqD7c">#REF!</definedName>
    <definedName name="UEqD7d">#REF!</definedName>
    <definedName name="UEqD7e">#REF!</definedName>
    <definedName name="UEqD7h">#REF!</definedName>
    <definedName name="UEqD8a">#REF!</definedName>
    <definedName name="UEqD8b">#REF!</definedName>
    <definedName name="UEqD8c">#REF!</definedName>
    <definedName name="UEqD8d">#REF!</definedName>
    <definedName name="UEqD8e">#REF!</definedName>
    <definedName name="UEqD8h">#REF!</definedName>
    <definedName name="UEqD9a">#REF!</definedName>
    <definedName name="UEqD9b">#REF!</definedName>
    <definedName name="UEqD9c">#REF!</definedName>
    <definedName name="UEqD9d">#REF!</definedName>
    <definedName name="UEqD9e">#REF!</definedName>
    <definedName name="UEqD9h">#REF!</definedName>
    <definedName name="UExemptBond">#REF!</definedName>
    <definedName name="UExistCD">#REF!</definedName>
    <definedName name="UExistMort">#REF!</definedName>
    <definedName name="UExistNone">#REF!</definedName>
    <definedName name="UExistOther">#REF!</definedName>
    <definedName name="UExistOtherSpec">#REF!</definedName>
    <definedName name="UExistStat">#REF!</definedName>
    <definedName name="UForeclosure">#REF!</definedName>
    <definedName name="UGenPartner2FID">#REF!</definedName>
    <definedName name="UGenPartner3FID">#REF!</definedName>
    <definedName name="UGenPartner4FID">#REF!</definedName>
    <definedName name="UGenPartner5FID">#REF!</definedName>
    <definedName name="UGenPartnerFID">#REF!</definedName>
    <definedName name="UGRP">#REF!</definedName>
    <definedName name="UHeat">#REF!</definedName>
    <definedName name="UHhElec">#REF!</definedName>
    <definedName name="UHistoric">#REF!</definedName>
    <definedName name="UHOMEFund">#REF!</definedName>
    <definedName name="UHOMEFundElect">#REF!</definedName>
    <definedName name="UHotWater">#REF!</definedName>
    <definedName name="UHTCGap1">#REF!</definedName>
    <definedName name="UHTCGap10">#REF!</definedName>
    <definedName name="UHTCGap11">#REF!</definedName>
    <definedName name="UHTCGap12">#REF!</definedName>
    <definedName name="UHTCGap13">#REF!</definedName>
    <definedName name="UHTCGap14">#REF!</definedName>
    <definedName name="UHTCGap15">#REF!</definedName>
    <definedName name="UHTCGap3">#REF!</definedName>
    <definedName name="UHTCGap4">#REF!</definedName>
    <definedName name="UHTCGap6">#REF!</definedName>
    <definedName name="UHTCGap7">#REF!</definedName>
    <definedName name="UHTCGap8">#REF!</definedName>
    <definedName name="UHTCGap9">#REF!</definedName>
    <definedName name="UHTCNo">#REF!</definedName>
    <definedName name="UHTCTaintScource2">#REF!</definedName>
    <definedName name="UIntOfIdentity">#REF!</definedName>
    <definedName name="UManDesignFee">#REF!</definedName>
    <definedName name="UManMaxROI">#REF!</definedName>
    <definedName name="UManMort">#REF!</definedName>
    <definedName name="UManTotBldgs">#REF!</definedName>
    <definedName name="UMinSetAside">#REF!</definedName>
    <definedName name="UMortgageReq">#REF!</definedName>
    <definedName name="UName">#REF!</definedName>
    <definedName name="UNCOther1">#REF!</definedName>
    <definedName name="UNCOther2">#REF!</definedName>
    <definedName name="UNCWith">#REF!</definedName>
    <definedName name="UNCWithout">#REF!</definedName>
    <definedName name="Unique1">#REF!</definedName>
    <definedName name="Unit_Count_ranges">#REF!</definedName>
    <definedName name="UnitTypeLookup">#REF!</definedName>
    <definedName name="UNonMort1">#REF!</definedName>
    <definedName name="UNonMort2">#REF!</definedName>
    <definedName name="UNonMort3">#REF!</definedName>
    <definedName name="UNonMortSpec1">#REF!</definedName>
    <definedName name="UNonMortSpec2">#REF!</definedName>
    <definedName name="UNonMortSpec3">#REF!</definedName>
    <definedName name="UOrgCBO">#REF!</definedName>
    <definedName name="UOrgCHDO">#REF!</definedName>
    <definedName name="UOrgFP">#REF!</definedName>
    <definedName name="UOrgGov">#REF!</definedName>
    <definedName name="UOrgHRA">#REF!</definedName>
    <definedName name="UOrgInd">#REF!</definedName>
    <definedName name="UOrgLP">#REF!</definedName>
    <definedName name="UOrgNP">#REF!</definedName>
    <definedName name="UOrgOther">#REF!</definedName>
    <definedName name="UOther">#REF!</definedName>
    <definedName name="UPartDev">#REF!</definedName>
    <definedName name="UPartnershipContact">#REF!</definedName>
    <definedName name="UPartnershipName">#REF!</definedName>
    <definedName name="UPop9">#REF!</definedName>
    <definedName name="UPopMFIP">#REF!</definedName>
    <definedName name="UPreserve">#REF!</definedName>
    <definedName name="UPrevApply">#REF!</definedName>
    <definedName name="UPrevFunded">#REF!</definedName>
    <definedName name="UPrivate">#REF!</definedName>
    <definedName name="UProgNRP">#REF!</definedName>
    <definedName name="UProgOther">#REF!</definedName>
    <definedName name="UProgPUD">#REF!</definedName>
    <definedName name="UProgSqFt">#REF!</definedName>
    <definedName name="UProgTIF">#REF!</definedName>
    <definedName name="UPropAgentCaretaker">#REF!</definedName>
    <definedName name="UPropAgentStat">#REF!</definedName>
    <definedName name="UPublic">#REF!</definedName>
    <definedName name="UPurp1">#REF!</definedName>
    <definedName name="URehabWaiver">#REF!</definedName>
    <definedName name="URentDataC">#REF!</definedName>
    <definedName name="URentSubsidy">#REF!</definedName>
    <definedName name="URooms">#REF!</definedName>
    <definedName name="UScattered">#REF!</definedName>
    <definedName name="USDBB">#REF!</definedName>
    <definedName name="Uses_designation">#REF!</definedName>
    <definedName name="USetaside">#REF!</definedName>
    <definedName name="USf">#REF!</definedName>
    <definedName name="USiteAcres">#REF!</definedName>
    <definedName name="USiteControl">#REF!</definedName>
    <definedName name="UStable">#REF!</definedName>
    <definedName name="UTaint">#REF!</definedName>
    <definedName name="UTaintElect">#REF!</definedName>
    <definedName name="UTaintElect2">#REF!</definedName>
    <definedName name="UTC10YearGross">#REF!</definedName>
    <definedName name="UTCAdjustedBasis">#REF!</definedName>
    <definedName name="UTCAppPercentb">#REF!</definedName>
    <definedName name="UTCApprovedAmount">#REF!</definedName>
    <definedName name="UTCBldga">#REF!</definedName>
    <definedName name="UTCBondLine1">#REF!</definedName>
    <definedName name="UTCBondLine2">#REF!</definedName>
    <definedName name="UTCBondLine3">#REF!</definedName>
    <definedName name="UTCCreditsApply">#REF!</definedName>
    <definedName name="UTCCreditsRec">#REF!</definedName>
    <definedName name="UTCEquityFactor">#REF!</definedName>
    <definedName name="UTCGranta">#REF!</definedName>
    <definedName name="UTCGrantb">#REF!</definedName>
    <definedName name="UTCPayin1">#REF!</definedName>
    <definedName name="UTCPayin2">#REF!</definedName>
    <definedName name="UTCPayin3">#REF!</definedName>
    <definedName name="UTCPrevCredits">#REF!</definedName>
    <definedName name="UTCPropa">#REF!</definedName>
    <definedName name="UTCStage">#REF!</definedName>
    <definedName name="UTCTaintAmount">#REF!</definedName>
    <definedName name="UTCTaintAmount2">#REF!</definedName>
    <definedName name="UTCTaintSource">#REF!</definedName>
    <definedName name="UTotalInterCosts">#REF!</definedName>
    <definedName name="UTotalSources">#REF!</definedName>
    <definedName name="UUASource">#REF!</definedName>
    <definedName name="UUnits">#REF!</definedName>
    <definedName name="UUnits2" localSheetId="3">#REF!</definedName>
    <definedName name="UUnits2">#REF!</definedName>
    <definedName name="UUtilElec" localSheetId="3">#REF!</definedName>
    <definedName name="UUtilElec">#REF!</definedName>
    <definedName name="UUtilGas" localSheetId="3">#REF!</definedName>
    <definedName name="UUtilGas">#REF!</definedName>
    <definedName name="UUtilOffsiteImprov">#REF!</definedName>
    <definedName name="UUtilSewer">#REF!</definedName>
    <definedName name="UUtilWater">#REF!</definedName>
    <definedName name="UVac">#REF!</definedName>
    <definedName name="UWatSew">#REF!</definedName>
    <definedName name="UZip">#REF!</definedName>
    <definedName name="UZoningComply">#REF!</definedName>
    <definedName name="YesNoDropdown">#REF!</definedName>
    <definedName name="yyy33">#REF!</definedName>
    <definedName name="yyy34">#REF!</definedName>
    <definedName name="yyy35">#REF!</definedName>
    <definedName name="yyy36">#REF!</definedName>
    <definedName name="yyy37">#REF!</definedName>
    <definedName name="yyy38">#REF!</definedName>
    <definedName name="zComServ">#REF!</definedName>
    <definedName name="zOtherSqft">#REF!</definedName>
    <definedName name="zParkingReq">#REF!</definedName>
    <definedName name="zpop16">#REF!</definedName>
    <definedName name="zPop16a">#REF!</definedName>
    <definedName name="zPop7">#REF!</definedName>
    <definedName name="zPurp12">#REF!</definedName>
    <definedName name="zPurpO3">#REF!</definedName>
    <definedName name="zPurpO3Spec">#REF!</definedName>
    <definedName name="zScoreElect">#REF!</definedName>
    <definedName name="ZTQB30">#REF!</definedName>
    <definedName name="zTQB70">#REF!</definedName>
    <definedName name="zzzD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2" l="1"/>
  <c r="U48" i="2"/>
  <c r="F16" i="7" l="1"/>
  <c r="F27" i="7"/>
  <c r="F18" i="7"/>
  <c r="F22" i="7" s="1"/>
  <c r="F23" i="7" s="1"/>
  <c r="F11" i="7"/>
  <c r="H11" i="7" s="1"/>
  <c r="F10" i="7"/>
  <c r="H10" i="7" s="1"/>
  <c r="F9" i="7"/>
  <c r="H9" i="7" s="1"/>
  <c r="C9" i="7"/>
  <c r="H8" i="7"/>
  <c r="G8" i="7"/>
  <c r="E8" i="7"/>
  <c r="D8" i="7"/>
  <c r="C8" i="7"/>
  <c r="F6" i="7"/>
  <c r="F7" i="7" s="1"/>
  <c r="H5" i="7"/>
  <c r="H6" i="7" s="1"/>
  <c r="G5" i="7"/>
  <c r="G6" i="7" s="1"/>
  <c r="E5" i="7"/>
  <c r="E6" i="7" s="1"/>
  <c r="D5" i="7"/>
  <c r="D6" i="7" s="1"/>
  <c r="C5" i="7"/>
  <c r="C6" i="7" s="1"/>
  <c r="C7" i="7" s="1"/>
  <c r="C11" i="7" l="1"/>
  <c r="D11" i="7"/>
  <c r="C10" i="7"/>
  <c r="D10" i="7"/>
  <c r="D9" i="7"/>
  <c r="G7" i="7"/>
  <c r="H7" i="7"/>
  <c r="E7" i="7"/>
  <c r="E9" i="7"/>
  <c r="E10" i="7"/>
  <c r="E11" i="7"/>
  <c r="D7" i="7"/>
  <c r="F29" i="7"/>
  <c r="G9" i="7"/>
  <c r="G10" i="7"/>
  <c r="G11" i="7"/>
  <c r="R2" i="6" l="1"/>
  <c r="H8" i="1"/>
  <c r="F32" i="7" s="1"/>
  <c r="F33" i="7" s="1"/>
  <c r="F42" i="7" s="1"/>
  <c r="H10" i="1"/>
  <c r="I54" i="2"/>
  <c r="I55" i="2"/>
  <c r="I56" i="2"/>
  <c r="I57" i="2"/>
  <c r="I58" i="2"/>
  <c r="I48" i="2"/>
  <c r="I49" i="2"/>
  <c r="I50" i="2"/>
  <c r="I41" i="2"/>
  <c r="I42" i="2"/>
  <c r="I43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19" i="2"/>
  <c r="I21" i="2"/>
  <c r="I11" i="2"/>
  <c r="I12" i="2"/>
  <c r="I10" i="2"/>
  <c r="I6" i="2"/>
  <c r="I7" i="2"/>
  <c r="I5" i="2"/>
  <c r="D24" i="1"/>
  <c r="D25" i="1"/>
  <c r="D26" i="1"/>
  <c r="D27" i="1"/>
  <c r="D20" i="1"/>
  <c r="D21" i="1"/>
  <c r="AH2" i="6"/>
  <c r="M2" i="6"/>
  <c r="K2" i="6"/>
  <c r="A2" i="6"/>
  <c r="B2" i="6"/>
  <c r="J21" i="2" l="1"/>
  <c r="I53" i="2" l="1"/>
  <c r="G23" i="1"/>
  <c r="D23" i="1"/>
  <c r="F37" i="7" s="1"/>
  <c r="F40" i="7" l="1"/>
  <c r="F46" i="7" l="1"/>
  <c r="F47" i="7" s="1"/>
  <c r="B2" i="1"/>
  <c r="H26" i="1" l="1"/>
  <c r="H27" i="1"/>
  <c r="H20" i="1"/>
  <c r="H21" i="1"/>
  <c r="L58" i="2" l="1"/>
  <c r="H23" i="1"/>
  <c r="C22" i="1"/>
  <c r="C31" i="1"/>
  <c r="C29" i="1" l="1"/>
  <c r="D29" i="1" s="1"/>
  <c r="B16" i="1"/>
  <c r="G37" i="1"/>
  <c r="E37" i="1"/>
  <c r="G34" i="1"/>
  <c r="E34" i="1"/>
  <c r="C34" i="1"/>
  <c r="D34" i="1" s="1"/>
  <c r="B2" i="2" l="1"/>
  <c r="Q58" i="2" l="1"/>
  <c r="Q43" i="2"/>
  <c r="J59" i="2"/>
  <c r="E39" i="1" s="1"/>
  <c r="K59" i="2"/>
  <c r="F39" i="1" s="1"/>
  <c r="L54" i="2"/>
  <c r="Q54" i="2" s="1"/>
  <c r="L55" i="2"/>
  <c r="Q55" i="2" s="1"/>
  <c r="L56" i="2"/>
  <c r="Q56" i="2" s="1"/>
  <c r="L57" i="2"/>
  <c r="Q57" i="2" s="1"/>
  <c r="L53" i="2"/>
  <c r="Q53" i="2" s="1"/>
  <c r="L51" i="2"/>
  <c r="G38" i="1" s="1"/>
  <c r="J50" i="2"/>
  <c r="Q50" i="2" s="1"/>
  <c r="K49" i="2"/>
  <c r="Q49" i="2" s="1"/>
  <c r="J48" i="2"/>
  <c r="Q48" i="2" s="1"/>
  <c r="J41" i="2"/>
  <c r="J44" i="2" s="1"/>
  <c r="E36" i="1" s="1"/>
  <c r="K42" i="2"/>
  <c r="K44" i="2" s="1"/>
  <c r="F36" i="1" s="1"/>
  <c r="J37" i="2"/>
  <c r="Q37" i="2" s="1"/>
  <c r="J36" i="2"/>
  <c r="Q36" i="2" s="1"/>
  <c r="J35" i="2"/>
  <c r="Q35" i="2" s="1"/>
  <c r="J34" i="2"/>
  <c r="Q34" i="2" s="1"/>
  <c r="J29" i="2"/>
  <c r="Q29" i="2" s="1"/>
  <c r="J27" i="2"/>
  <c r="Q27" i="2" s="1"/>
  <c r="J26" i="2"/>
  <c r="Q26" i="2" s="1"/>
  <c r="J25" i="2"/>
  <c r="Q25" i="2" s="1"/>
  <c r="J24" i="2"/>
  <c r="Q24" i="2" s="1"/>
  <c r="J23" i="2"/>
  <c r="Q23" i="2" s="1"/>
  <c r="J22" i="2"/>
  <c r="Q22" i="2" s="1"/>
  <c r="L38" i="2"/>
  <c r="G35" i="1" s="1"/>
  <c r="K33" i="2"/>
  <c r="Q33" i="2" s="1"/>
  <c r="K31" i="2"/>
  <c r="Q31" i="2" s="1"/>
  <c r="K30" i="2"/>
  <c r="Q30" i="2" s="1"/>
  <c r="K28" i="2"/>
  <c r="Q28" i="2" s="1"/>
  <c r="Q21" i="2"/>
  <c r="K8" i="2"/>
  <c r="F32" i="1" s="1"/>
  <c r="L8" i="2"/>
  <c r="G32" i="1" s="1"/>
  <c r="J13" i="2"/>
  <c r="J15" i="2" s="1"/>
  <c r="J17" i="2" s="1"/>
  <c r="E33" i="1" s="1"/>
  <c r="L13" i="2"/>
  <c r="L15" i="2" s="1"/>
  <c r="L17" i="2" s="1"/>
  <c r="G33" i="1" s="1"/>
  <c r="J6" i="2"/>
  <c r="Q6" i="2" s="1"/>
  <c r="J7" i="2"/>
  <c r="Q7" i="2" s="1"/>
  <c r="J5" i="2"/>
  <c r="J8" i="2" s="1"/>
  <c r="E32" i="1" s="1"/>
  <c r="K12" i="2"/>
  <c r="Q12" i="2" s="1"/>
  <c r="K11" i="2"/>
  <c r="Q11" i="2" s="1"/>
  <c r="K10" i="2"/>
  <c r="Q10" i="2" s="1"/>
  <c r="K19" i="2"/>
  <c r="F34" i="1" s="1"/>
  <c r="Q41" i="2" l="1"/>
  <c r="Q42" i="2"/>
  <c r="H34" i="1"/>
  <c r="L59" i="2"/>
  <c r="G39" i="1" s="1"/>
  <c r="Q5" i="2"/>
  <c r="Q19" i="2"/>
  <c r="K13" i="2"/>
  <c r="J38" i="2"/>
  <c r="E35" i="1" s="1"/>
  <c r="K32" i="2"/>
  <c r="K38" i="2" l="1"/>
  <c r="F35" i="1" s="1"/>
  <c r="Q32" i="2"/>
  <c r="H59" i="2" l="1"/>
  <c r="H38" i="2"/>
  <c r="H8" i="2"/>
  <c r="C32" i="1" l="1"/>
  <c r="D32" i="1" s="1"/>
  <c r="Q8" i="2"/>
  <c r="C39" i="1"/>
  <c r="D39" i="1" s="1"/>
  <c r="Q59" i="2"/>
  <c r="C35" i="1"/>
  <c r="D35" i="1" s="1"/>
  <c r="Q38" i="2"/>
  <c r="I38" i="2"/>
  <c r="I8" i="2"/>
  <c r="I13" i="2"/>
  <c r="H13" i="2"/>
  <c r="I59" i="2"/>
  <c r="I14" i="2" l="1"/>
  <c r="K14" i="2"/>
  <c r="H39" i="1"/>
  <c r="H32" i="1"/>
  <c r="H35" i="1"/>
  <c r="F14" i="2"/>
  <c r="Q13" i="2"/>
  <c r="Q14" i="2" l="1"/>
  <c r="K15" i="2"/>
  <c r="I15" i="2"/>
  <c r="H15" i="2"/>
  <c r="Q15" i="2" l="1"/>
  <c r="F16" i="2"/>
  <c r="H17" i="2"/>
  <c r="I16" i="2" l="1"/>
  <c r="I17" i="2" s="1"/>
  <c r="K16" i="2"/>
  <c r="C33" i="1"/>
  <c r="D33" i="1" s="1"/>
  <c r="Q16" i="2" l="1"/>
  <c r="K17" i="2"/>
  <c r="F33" i="1" l="1"/>
  <c r="Q17" i="2"/>
  <c r="E29" i="1"/>
  <c r="H33" i="1" l="1"/>
  <c r="H25" i="1"/>
  <c r="H24" i="1" l="1"/>
  <c r="F29" i="1"/>
  <c r="G29" i="1" l="1"/>
  <c r="AD2" i="6"/>
  <c r="C18" i="1"/>
  <c r="J46" i="2" l="1"/>
  <c r="J51" i="2" s="1"/>
  <c r="D18" i="1"/>
  <c r="U47" i="2"/>
  <c r="U50" i="2" s="1"/>
  <c r="U51" i="2" s="1"/>
  <c r="U52" i="2" s="1"/>
  <c r="I47" i="2"/>
  <c r="K47" i="2"/>
  <c r="Q47" i="2" s="1"/>
  <c r="C37" i="1"/>
  <c r="I46" i="2" l="1"/>
  <c r="I51" i="2" s="1"/>
  <c r="E38" i="1"/>
  <c r="E40" i="1" s="1"/>
  <c r="J61" i="2"/>
  <c r="H18" i="1"/>
  <c r="H51" i="2"/>
  <c r="Q46" i="2"/>
  <c r="D37" i="1"/>
  <c r="K51" i="2"/>
  <c r="F37" i="1"/>
  <c r="C38" i="1" l="1"/>
  <c r="D38" i="1" s="1"/>
  <c r="F38" i="1"/>
  <c r="F40" i="1" s="1"/>
  <c r="K61" i="2"/>
  <c r="H37" i="1"/>
  <c r="E28" i="1"/>
  <c r="E30" i="1" s="1"/>
  <c r="Q51" i="2"/>
  <c r="I40" i="2"/>
  <c r="I44" i="2" s="1"/>
  <c r="I61" i="2" s="1"/>
  <c r="L40" i="2"/>
  <c r="L44" i="2" s="1"/>
  <c r="H44" i="2"/>
  <c r="H38" i="1" l="1"/>
  <c r="Q40" i="2"/>
  <c r="H11" i="1"/>
  <c r="Q44" i="2"/>
  <c r="C36" i="1"/>
  <c r="H61" i="2"/>
  <c r="G36" i="1"/>
  <c r="G40" i="1" s="1"/>
  <c r="L61" i="2"/>
  <c r="E41" i="1"/>
  <c r="Q61" i="2" l="1"/>
  <c r="N2" i="6"/>
  <c r="C40" i="1"/>
  <c r="D36" i="1"/>
  <c r="H36" i="1"/>
  <c r="F44" i="2"/>
  <c r="D19" i="1"/>
  <c r="C28" i="1"/>
  <c r="D28" i="1" s="1"/>
  <c r="F28" i="1" l="1"/>
  <c r="F30" i="1" s="1"/>
  <c r="G28" i="1"/>
  <c r="G30" i="1" s="1"/>
  <c r="G41" i="1" s="1"/>
  <c r="H19" i="1"/>
  <c r="D40" i="1"/>
  <c r="H40" i="1"/>
  <c r="C41" i="1"/>
  <c r="D41" i="1" s="1"/>
  <c r="F41" i="1" l="1"/>
  <c r="C30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Nikki Mohs</author>
  </authors>
  <commentList>
    <comment ref="S46" authorId="0" shapeId="0" xr:uid="{ACEB6B27-4CAD-44AD-A843-30239994A47A}">
      <text>
        <r>
          <rPr>
            <b/>
            <sz val="9"/>
            <color indexed="81"/>
            <rFont val="Tahoma"/>
            <family val="2"/>
          </rPr>
          <t>Table auto-populates after Sources &amp; Loan Sizing tab is completed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8" authorId="0" shapeId="0" xr:uid="{3C6940CF-D8F1-4598-9A5C-DB5A5641164D}">
      <text>
        <r>
          <rPr>
            <b/>
            <sz val="9"/>
            <color indexed="81"/>
            <rFont val="Tahoma"/>
            <family val="2"/>
          </rPr>
          <t>Includes construction period and time to sell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50" authorId="0" shapeId="0" xr:uid="{2AA98CD4-B65C-4942-AEA0-8396E0262BFB}">
      <text>
        <r>
          <rPr>
            <b/>
            <sz val="9"/>
            <color indexed="81"/>
            <rFont val="Tahoma"/>
            <family val="2"/>
          </rPr>
          <t>=Loan Amount X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51" authorId="0" shapeId="0" xr:uid="{D361E2CD-34E3-4205-970E-165DF27A21F8}">
      <text>
        <r>
          <rPr>
            <b/>
            <sz val="9"/>
            <color indexed="81"/>
            <rFont val="Tahoma"/>
            <family val="2"/>
          </rPr>
          <t>50% of Annual Interest, divided by 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52" authorId="0" shapeId="0" xr:uid="{AD2D9D3A-C40B-4162-B744-980813AB5285}">
      <text>
        <r>
          <rPr>
            <b/>
            <sz val="9"/>
            <color indexed="81"/>
            <rFont val="Tahoma"/>
            <family val="2"/>
          </rPr>
          <t>Avg. Monthly Interest X Months Outstanding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Wes Johnson</author>
  </authors>
  <commentList>
    <comment ref="H7" authorId="0" shapeId="0" xr:uid="{7EF07D89-091F-49BC-9648-6F769D2B820E}">
      <text>
        <r>
          <rPr>
            <b/>
            <sz val="9"/>
            <color indexed="81"/>
            <rFont val="Tahoma"/>
            <family val="2"/>
          </rPr>
          <t>Wes Johnson:</t>
        </r>
        <r>
          <rPr>
            <sz val="9"/>
            <color indexed="81"/>
            <rFont val="Tahoma"/>
            <family val="2"/>
          </rPr>
          <t xml:space="preserve">
Value of all units combined</t>
        </r>
      </text>
    </comment>
    <comment ref="C12" authorId="0" shapeId="0" xr:uid="{1711825C-2FB9-4F8B-9E74-EAF60A78386A}">
      <text>
        <r>
          <rPr>
            <b/>
            <sz val="9"/>
            <color indexed="81"/>
            <rFont val="Tahoma"/>
            <family val="2"/>
          </rPr>
          <t>Wes Johnson:</t>
        </r>
        <r>
          <rPr>
            <sz val="9"/>
            <color indexed="81"/>
            <rFont val="Tahoma"/>
            <family val="2"/>
          </rPr>
          <t xml:space="preserve">
1 unit for each home for sale. (A duplex for sale to 1 buyer is 1 unit; a twin home for sale to 2 buyers is 2 units).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Rocker</author>
    <author>Wes Johnson</author>
  </authors>
  <commentList>
    <comment ref="F5" authorId="0" shapeId="0" xr:uid="{CCBFD2EB-B01B-4777-AC4C-37862E040A6D}">
      <text>
        <r>
          <rPr>
            <sz val="9"/>
            <color indexed="81"/>
            <rFont val="Tahoma"/>
            <family val="2"/>
          </rPr>
          <t xml:space="preserve">Enter this number to populate 50%-70% AMI
</t>
        </r>
      </text>
    </comment>
    <comment ref="F8" authorId="1" shapeId="0" xr:uid="{F0931AC8-B751-4D53-9768-D3907FE51986}">
      <text>
        <r>
          <rPr>
            <sz val="9"/>
            <color indexed="81"/>
            <rFont val="Tahoma"/>
            <family val="2"/>
          </rPr>
          <t>Enter this number to populate 80%-115% AMI</t>
        </r>
      </text>
    </comment>
  </commentList>
</comments>
</file>

<file path=xl/sharedStrings.xml><?xml version="1.0" encoding="utf-8"?>
<sst xmlns="http://schemas.openxmlformats.org/spreadsheetml/2006/main" count="254" uniqueCount="222">
  <si>
    <t>Developer</t>
  </si>
  <si>
    <t>Project Name</t>
  </si>
  <si>
    <t># Units</t>
  </si>
  <si>
    <t>Per Unit</t>
  </si>
  <si>
    <t>GMHF Construction Loan</t>
  </si>
  <si>
    <t>Sale Proceeds</t>
  </si>
  <si>
    <t>Acquisition</t>
  </si>
  <si>
    <t>Developer Fee</t>
  </si>
  <si>
    <t>Contingency</t>
  </si>
  <si>
    <t>Appraisal</t>
  </si>
  <si>
    <t>Bank Inspections</t>
  </si>
  <si>
    <t>Construction Interest</t>
  </si>
  <si>
    <t>Closing Costs</t>
  </si>
  <si>
    <t>Real Estate Commission Fee</t>
  </si>
  <si>
    <t>Permits</t>
  </si>
  <si>
    <t>Seller's Closing Costs</t>
  </si>
  <si>
    <t>Environmental Testing</t>
  </si>
  <si>
    <t>Total Construction Sources</t>
  </si>
  <si>
    <t>Closing</t>
  </si>
  <si>
    <t>Total Costs</t>
  </si>
  <si>
    <t>Comments</t>
  </si>
  <si>
    <t xml:space="preserve">ACQUISITION </t>
  </si>
  <si>
    <t>Purchase Price</t>
  </si>
  <si>
    <t>Holding Costs</t>
  </si>
  <si>
    <t xml:space="preserve"> </t>
  </si>
  <si>
    <t>Other</t>
  </si>
  <si>
    <t>Acquisition Total</t>
  </si>
  <si>
    <t>CONSTRUCTION/REHABILITATION</t>
  </si>
  <si>
    <t>Residential</t>
  </si>
  <si>
    <t>Construction/Rehab Subtotal</t>
  </si>
  <si>
    <t>Contractor Fees</t>
  </si>
  <si>
    <t>Construction Contract Amount</t>
  </si>
  <si>
    <t>Total Construction Costs</t>
  </si>
  <si>
    <t>ENVIRONMENTAL ABATEMENT</t>
  </si>
  <si>
    <t>Abatement Total</t>
  </si>
  <si>
    <t>PROFESSIONAL FEES &amp; SOFT COSTS</t>
  </si>
  <si>
    <t>Survey</t>
  </si>
  <si>
    <t>Other Fees</t>
  </si>
  <si>
    <t>Professional Fees &amp; Soft Costs Total</t>
  </si>
  <si>
    <t>DEVELOPER FEE</t>
  </si>
  <si>
    <t>Processing Agent</t>
  </si>
  <si>
    <t>Owner's Construction Representative</t>
  </si>
  <si>
    <t>Developer Fee Total</t>
  </si>
  <si>
    <t>Max=</t>
  </si>
  <si>
    <t>Total Other Financing Costs &amp; Interest During Construction</t>
  </si>
  <si>
    <t>TOTAL DEVELOPMENT COSTS</t>
  </si>
  <si>
    <t>Total Development Costs</t>
  </si>
  <si>
    <t>Soil Tests</t>
  </si>
  <si>
    <t>Marketing/Staging</t>
  </si>
  <si>
    <t>Holding Costs (maintenance, utilities)</t>
  </si>
  <si>
    <t>After Rehab Appraisal Fee</t>
  </si>
  <si>
    <t>Property Insurance</t>
  </si>
  <si>
    <t>Realtor Commission</t>
  </si>
  <si>
    <t>State Deed Tax &amp; Recording Fees</t>
  </si>
  <si>
    <t>CONSTRUCTION FINANCING COSTS</t>
  </si>
  <si>
    <t>Origination Fees</t>
  </si>
  <si>
    <t>Lender Legal Fees</t>
  </si>
  <si>
    <t>Lender Inspection Fee</t>
  </si>
  <si>
    <t>Other Lender Fees</t>
  </si>
  <si>
    <t>Financing Fees &amp; Interest Total</t>
  </si>
  <si>
    <t>Demolition</t>
  </si>
  <si>
    <t>Real Estate Tax</t>
  </si>
  <si>
    <t>CLOSING COSTS (SALE TO END BUYER)</t>
  </si>
  <si>
    <t>Other Closing Costs</t>
  </si>
  <si>
    <t>Title &amp; Recording Fees</t>
  </si>
  <si>
    <t>Developer's Legal Fees</t>
  </si>
  <si>
    <t>Architect/Design Fees</t>
  </si>
  <si>
    <t>Const</t>
  </si>
  <si>
    <t>End Sale</t>
  </si>
  <si>
    <t>Check</t>
  </si>
  <si>
    <t>Construction Period</t>
  </si>
  <si>
    <t>Amount</t>
  </si>
  <si>
    <t>Surplus/(Shortfall) of Funds</t>
  </si>
  <si>
    <t>Sale to End Buyer</t>
  </si>
  <si>
    <t>Construction/Rehabilitation</t>
  </si>
  <si>
    <t>Environmental Abatement</t>
  </si>
  <si>
    <t>Professional Fees &amp; Soft Costs</t>
  </si>
  <si>
    <t>Other Construction Financing Costs</t>
  </si>
  <si>
    <t>Closing Costs (Sale to End Buyer)</t>
  </si>
  <si>
    <t>Total Permanent Sources</t>
  </si>
  <si>
    <t>Concluded Value</t>
  </si>
  <si>
    <t>Maximum Loan to Value</t>
  </si>
  <si>
    <t>Concluded Loan Amount</t>
  </si>
  <si>
    <t>Interest Rate</t>
  </si>
  <si>
    <t>Date of Value</t>
  </si>
  <si>
    <t>USES OF FUNDS</t>
  </si>
  <si>
    <t>Concluded Value Per Unit</t>
  </si>
  <si>
    <t>FLOW OF FUNDS</t>
  </si>
  <si>
    <t>Term (Months)</t>
  </si>
  <si>
    <t>Mortgage Interest Rate</t>
  </si>
  <si>
    <t>Affordable Mortgage Calculation</t>
  </si>
  <si>
    <t>INCOME LIMITS</t>
  </si>
  <si>
    <t>Household Size</t>
  </si>
  <si>
    <t>AMI</t>
  </si>
  <si>
    <t>Source:</t>
  </si>
  <si>
    <t># of Bedrooms</t>
  </si>
  <si>
    <t>Appraisal or BPO</t>
  </si>
  <si>
    <t>Amt Needed During Const</t>
  </si>
  <si>
    <t>Scratch Pad</t>
  </si>
  <si>
    <t>Total All Sources (Incl Const Payoff)</t>
  </si>
  <si>
    <t>Area Median Income (AMI) Target</t>
  </si>
  <si>
    <t>Household Size Target (# in HH)</t>
  </si>
  <si>
    <r>
      <t>Project Information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</si>
  <si>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r>
      <t>GMHF Construction Loan Sizing</t>
    </r>
    <r>
      <rPr>
        <b/>
        <vertAlign val="superscript"/>
        <sz val="11"/>
        <color theme="0"/>
        <rFont val="Calibri"/>
        <family val="2"/>
        <scheme val="minor"/>
      </rPr>
      <t>3</t>
    </r>
  </si>
  <si>
    <r>
      <t>INTERIM SOURCES</t>
    </r>
    <r>
      <rPr>
        <b/>
        <vertAlign val="superscript"/>
        <sz val="9"/>
        <rFont val="Calibri"/>
        <family val="2"/>
        <scheme val="minor"/>
      </rPr>
      <t>4</t>
    </r>
  </si>
  <si>
    <r>
      <t>PERMANENT SOURCES</t>
    </r>
    <r>
      <rPr>
        <b/>
        <vertAlign val="superscript"/>
        <sz val="9"/>
        <rFont val="Calibri"/>
        <family val="2"/>
        <scheme val="minor"/>
      </rPr>
      <t>5</t>
    </r>
  </si>
  <si>
    <t>Months of Construction (#)</t>
  </si>
  <si>
    <t>Month of Sale (#)</t>
  </si>
  <si>
    <t>Borrowing Entity</t>
  </si>
  <si>
    <t>Project Address</t>
  </si>
  <si>
    <t>Address Line 1</t>
  </si>
  <si>
    <t>Address Line 2</t>
  </si>
  <si>
    <t>Contact First Name</t>
  </si>
  <si>
    <t>Contact Last Name</t>
  </si>
  <si>
    <t>Contact Email Address</t>
  </si>
  <si>
    <t>Loan Officer Name</t>
  </si>
  <si>
    <t xml:space="preserve"> Loan Officer Phone Number</t>
  </si>
  <si>
    <t>Loan Officer Email</t>
  </si>
  <si>
    <t>Project Location</t>
  </si>
  <si>
    <t>Project Type</t>
  </si>
  <si>
    <t>Borrower Entity</t>
  </si>
  <si>
    <t>Proposed TDC</t>
  </si>
  <si>
    <t>Housing Type</t>
  </si>
  <si>
    <t>Strategic Priorities</t>
  </si>
  <si>
    <t>Special Needs Units</t>
  </si>
  <si>
    <t>Number of units</t>
  </si>
  <si>
    <t>Affordability</t>
  </si>
  <si>
    <t xml:space="preserve"> LOI Expiration Date</t>
  </si>
  <si>
    <t>Prelim Expiration Date</t>
  </si>
  <si>
    <t>Commitment Expiration Date</t>
  </si>
  <si>
    <t>Due Diligence Deposit Amount</t>
  </si>
  <si>
    <t>Anticipated close date</t>
  </si>
  <si>
    <t>Loan 1 Loan Type</t>
  </si>
  <si>
    <t>Loan 1 Funding Source</t>
  </si>
  <si>
    <t>Loan 1 Loan exceptions</t>
  </si>
  <si>
    <t>Loan 1 Final Approval By</t>
  </si>
  <si>
    <t>Loan 1 Anticipated funding date</t>
  </si>
  <si>
    <t>Loan 1 Loan Amount</t>
  </si>
  <si>
    <t>Loan 1 LTV % (don't include % sign)</t>
  </si>
  <si>
    <t>Loan 1 DCR Min Yr 1</t>
  </si>
  <si>
    <t>Loan 1 DCR Min Yr 15</t>
  </si>
  <si>
    <t>Loan 1 Term</t>
  </si>
  <si>
    <t>Loan 1 Amortization</t>
  </si>
  <si>
    <t>Loan 1 Interest Rate Based On (30 Year Treasury, SOFR)</t>
  </si>
  <si>
    <t>Loan 1 Int Rate- Spread (don't use % sign)</t>
  </si>
  <si>
    <t>Loan 1 Origination Fee</t>
  </si>
  <si>
    <t>Loan 1 Collateral (1st, 2nd)</t>
  </si>
  <si>
    <t>Loan 1 Loan Guaranty</t>
  </si>
  <si>
    <t>Loan 1 Recourse (Non-recourse or full recourse)</t>
  </si>
  <si>
    <t>Loan 1 Disbursement</t>
  </si>
  <si>
    <t>Loan 1 Repayment</t>
  </si>
  <si>
    <t>Loan 1 Prepayment</t>
  </si>
  <si>
    <t>Loan 1 Reserves - Annual Deposit Amount</t>
  </si>
  <si>
    <t>Loan 1 Reserves - Operating no. of months</t>
  </si>
  <si>
    <t>Loan 1 Reserves - Debt Service no. of months</t>
  </si>
  <si>
    <t>Loan 1 Other Conditions</t>
  </si>
  <si>
    <t>Loan 2 Loan Type</t>
  </si>
  <si>
    <t>Loan 2 Funding Source</t>
  </si>
  <si>
    <t>Loan 2 Loan exceptions</t>
  </si>
  <si>
    <t>Loan 2 Anticipated funding date</t>
  </si>
  <si>
    <t>Loan 2 Final Approval By</t>
  </si>
  <si>
    <t>Loan 2 Loan Amount</t>
  </si>
  <si>
    <t>Loan 2 LTV % (don't include % sign)</t>
  </si>
  <si>
    <t>Loan 2 DCR Min Yr 1</t>
  </si>
  <si>
    <t>Loan 2 DCR Min Yr 15</t>
  </si>
  <si>
    <t>Loan 2 Term</t>
  </si>
  <si>
    <t>Loan 2 Amortization</t>
  </si>
  <si>
    <t>Loan 2 Interest Rate Based On (30 Year Treasury, SOFR)</t>
  </si>
  <si>
    <t>Loan 2 Int Rate- Spread (don't use % sign)</t>
  </si>
  <si>
    <t>Loan 2 Origination Fee</t>
  </si>
  <si>
    <t>Loan 2 Collateral (1st, 2nd)</t>
  </si>
  <si>
    <t>Loan 2 Loan Guaranty</t>
  </si>
  <si>
    <t>Loan 2 Recourse (Non-recourse or full recourse)</t>
  </si>
  <si>
    <t>Loan 2 Disbursement</t>
  </si>
  <si>
    <t>Loan 2 Repayment</t>
  </si>
  <si>
    <t>Loan 2 Prepayment</t>
  </si>
  <si>
    <t>Loan 2 Reserves - Annual Deposit Amount</t>
  </si>
  <si>
    <t>Loan 2 Reserves - Operating no. of months</t>
  </si>
  <si>
    <t>Loan 2 Reserves - Debt Service no. of months</t>
  </si>
  <si>
    <t>Loan 2 Other Conditions</t>
  </si>
  <si>
    <t>Single Family</t>
  </si>
  <si>
    <t>30-day Average SOFR</t>
  </si>
  <si>
    <t>New Construction or Rehab</t>
  </si>
  <si>
    <t>n/a</t>
  </si>
  <si>
    <t>Loan may be prepaid at any time during the loan term</t>
  </si>
  <si>
    <t>Max Loan Based on Value</t>
  </si>
  <si>
    <t>https://www.huduser.gov/portal/datasets/il.html</t>
  </si>
  <si>
    <t>Calculation of Affordable Mortgage Payment</t>
  </si>
  <si>
    <t>Targeted Affordability (% of AMI)</t>
  </si>
  <si>
    <t>Household Income</t>
  </si>
  <si>
    <t>30% of Household Income (a)</t>
  </si>
  <si>
    <t>Annual Property Taxes (b)</t>
  </si>
  <si>
    <t xml:space="preserve">Annual Insurance (c) </t>
  </si>
  <si>
    <t>Annual HOA Fees (d)</t>
  </si>
  <si>
    <t>Household Income Available for Mortgage Payment (a-b-c-d)</t>
  </si>
  <si>
    <t>Monthly Mortgage Payment affordable to household</t>
  </si>
  <si>
    <t>Mortgage Terms</t>
  </si>
  <si>
    <t>Mortgage Insurance Premium (if applicable)</t>
  </si>
  <si>
    <t>Total Rate</t>
  </si>
  <si>
    <t>Mortgage Amortization (years)</t>
  </si>
  <si>
    <t>Affordable Mortgage Amount</t>
  </si>
  <si>
    <t>Homebuyer Sources and Uses</t>
  </si>
  <si>
    <t>Uses of Funds (Costs)</t>
  </si>
  <si>
    <t>Sale Price</t>
  </si>
  <si>
    <t>Other (describe)</t>
  </si>
  <si>
    <t>Total Uses of Funds</t>
  </si>
  <si>
    <t>Sources of Funds</t>
  </si>
  <si>
    <t>Total Sources of Funds</t>
  </si>
  <si>
    <t>Remaining Affordability Gap (Uses minus Sources)</t>
  </si>
  <si>
    <t>Loan-to-Value Ratio of Mortgage</t>
  </si>
  <si>
    <t>Mortgage based on Loan-to-Value</t>
  </si>
  <si>
    <t>Appraised Value</t>
  </si>
  <si>
    <t>Homebuyer Mortgage (lesser of Affordable Mortgage and LTV Mortgage)</t>
  </si>
  <si>
    <t>Construction Interest Estimator</t>
  </si>
  <si>
    <t>Loan Amount</t>
  </si>
  <si>
    <t>No. Months Outstanding</t>
  </si>
  <si>
    <t>Annual Interest</t>
  </si>
  <si>
    <t>Average Monthly Interest</t>
  </si>
  <si>
    <t>Total Estimated Interest</t>
  </si>
  <si>
    <t>Construction Interest Estimator&gt;&gt;</t>
  </si>
  <si>
    <t>Downpayment Assistance (Affordability Gap)</t>
  </si>
  <si>
    <t>Homebuyer Downpayment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</si>
</sst>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  <numFmt numFmtId="167" formatCode="[$-409]mmmm\ d\,\ 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Times New Roman"/>
      <family val="1"/>
    </font>
    <font>
      <sz val="10"/>
      <color theme="3" tint="0.7999816888943144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Helv"/>
    </font>
    <font>
      <b/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9" fillId="0" borderId="0"/>
    <xf numFmtId="0" fontId="30" fillId="0" borderId="0" applyNumberFormat="0" applyFill="0" applyBorder="0" applyAlignment="0" applyProtection="0"/>
  </cellStyleXfs>
  <cellXfs count="324">
    <xf numFmtId="0" fontId="0" fillId="0" borderId="0" xfId="0"/>
    <xf numFmtId="0" fontId="11" fillId="4" borderId="27" xfId="3" applyFont="1" applyFill="1" applyBorder="1" applyAlignment="1">
      <alignment horizontal="center"/>
    </xf>
    <xf numFmtId="0" fontId="4" fillId="5" borderId="19" xfId="0" applyFont="1" applyFill="1" applyBorder="1"/>
    <xf numFmtId="0" fontId="4" fillId="5" borderId="20" xfId="0" applyFont="1" applyFill="1" applyBorder="1"/>
    <xf numFmtId="0" fontId="4" fillId="5" borderId="21" xfId="0" applyFont="1" applyFill="1" applyBorder="1"/>
    <xf numFmtId="0" fontId="11" fillId="0" borderId="35" xfId="3" applyFont="1" applyBorder="1"/>
    <xf numFmtId="166" fontId="12" fillId="2" borderId="11" xfId="1" applyNumberFormat="1" applyFont="1" applyFill="1" applyBorder="1" applyProtection="1">
      <protection locked="0"/>
    </xf>
    <xf numFmtId="0" fontId="10" fillId="0" borderId="35" xfId="3" applyFont="1" applyBorder="1"/>
    <xf numFmtId="0" fontId="5" fillId="0" borderId="35" xfId="3" applyFont="1" applyBorder="1"/>
    <xf numFmtId="0" fontId="10" fillId="0" borderId="35" xfId="3" applyFont="1" applyBorder="1" applyAlignment="1">
      <alignment horizontal="left"/>
    </xf>
    <xf numFmtId="166" fontId="12" fillId="2" borderId="23" xfId="1" applyNumberFormat="1" applyFont="1" applyFill="1" applyBorder="1" applyProtection="1">
      <protection locked="0"/>
    </xf>
    <xf numFmtId="166" fontId="14" fillId="2" borderId="11" xfId="1" applyNumberFormat="1" applyFont="1" applyFill="1" applyBorder="1" applyProtection="1">
      <protection locked="0"/>
    </xf>
    <xf numFmtId="0" fontId="5" fillId="0" borderId="35" xfId="3" applyFont="1" applyBorder="1" applyAlignment="1">
      <alignment horizontal="left"/>
    </xf>
    <xf numFmtId="5" fontId="15" fillId="6" borderId="20" xfId="3" applyNumberFormat="1" applyFont="1" applyFill="1" applyBorder="1" applyAlignment="1">
      <alignment horizontal="center"/>
    </xf>
    <xf numFmtId="165" fontId="17" fillId="0" borderId="0" xfId="2" applyNumberFormat="1" applyFont="1" applyFill="1" applyBorder="1" applyAlignment="1" applyProtection="1">
      <alignment horizontal="right"/>
    </xf>
    <xf numFmtId="0" fontId="13" fillId="0" borderId="35" xfId="3" applyFont="1" applyBorder="1" applyAlignment="1">
      <alignment horizontal="left"/>
    </xf>
    <xf numFmtId="0" fontId="11" fillId="0" borderId="4" xfId="3" applyFont="1" applyBorder="1"/>
    <xf numFmtId="0" fontId="13" fillId="0" borderId="5" xfId="3" applyFont="1" applyBorder="1"/>
    <xf numFmtId="38" fontId="0" fillId="0" borderId="0" xfId="0" applyNumberFormat="1"/>
    <xf numFmtId="0" fontId="11" fillId="4" borderId="33" xfId="3" applyFont="1" applyFill="1" applyBorder="1" applyAlignment="1">
      <alignment horizontal="center"/>
    </xf>
    <xf numFmtId="0" fontId="4" fillId="5" borderId="44" xfId="0" applyFont="1" applyFill="1" applyBorder="1"/>
    <xf numFmtId="0" fontId="4" fillId="5" borderId="37" xfId="0" applyFont="1" applyFill="1" applyBorder="1"/>
    <xf numFmtId="0" fontId="10" fillId="0" borderId="0" xfId="3" applyFont="1"/>
    <xf numFmtId="0" fontId="13" fillId="0" borderId="0" xfId="3" applyFont="1"/>
    <xf numFmtId="0" fontId="15" fillId="0" borderId="0" xfId="0" applyFont="1" applyAlignment="1">
      <alignment vertical="center" wrapText="1"/>
    </xf>
    <xf numFmtId="0" fontId="16" fillId="0" borderId="0" xfId="3" applyFont="1" applyAlignment="1">
      <alignment horizontal="left"/>
    </xf>
    <xf numFmtId="0" fontId="14" fillId="0" borderId="0" xfId="3" applyFont="1"/>
    <xf numFmtId="0" fontId="0" fillId="0" borderId="0" xfId="0" applyAlignment="1">
      <alignment horizontal="center"/>
    </xf>
    <xf numFmtId="3" fontId="13" fillId="2" borderId="11" xfId="4" applyNumberFormat="1" applyFont="1" applyFill="1" applyBorder="1" applyAlignment="1" applyProtection="1">
      <alignment horizontal="right"/>
      <protection locked="0"/>
    </xf>
    <xf numFmtId="0" fontId="9" fillId="4" borderId="44" xfId="3" applyFont="1" applyFill="1" applyBorder="1"/>
    <xf numFmtId="0" fontId="9" fillId="4" borderId="37" xfId="3" applyFont="1" applyFill="1" applyBorder="1"/>
    <xf numFmtId="0" fontId="10" fillId="4" borderId="37" xfId="3" applyFont="1" applyFill="1" applyBorder="1"/>
    <xf numFmtId="0" fontId="10" fillId="4" borderId="32" xfId="3" applyFont="1" applyFill="1" applyBorder="1"/>
    <xf numFmtId="0" fontId="11" fillId="4" borderId="23" xfId="3" applyFont="1" applyFill="1" applyBorder="1" applyAlignment="1">
      <alignment horizontal="center"/>
    </xf>
    <xf numFmtId="3" fontId="13" fillId="2" borderId="30" xfId="4" applyNumberFormat="1" applyFont="1" applyFill="1" applyBorder="1" applyProtection="1">
      <protection locked="0"/>
    </xf>
    <xf numFmtId="166" fontId="0" fillId="0" borderId="0" xfId="0" applyNumberFormat="1"/>
    <xf numFmtId="3" fontId="13" fillId="2" borderId="12" xfId="4" applyNumberFormat="1" applyFont="1" applyFill="1" applyBorder="1" applyAlignment="1" applyProtection="1">
      <alignment horizontal="right"/>
      <protection locked="0"/>
    </xf>
    <xf numFmtId="166" fontId="12" fillId="0" borderId="50" xfId="1" applyNumberFormat="1" applyFont="1" applyFill="1" applyBorder="1" applyAlignment="1" applyProtection="1">
      <alignment horizontal="center"/>
    </xf>
    <xf numFmtId="166" fontId="12" fillId="0" borderId="51" xfId="1" applyNumberFormat="1" applyFont="1" applyFill="1" applyBorder="1" applyAlignment="1" applyProtection="1">
      <alignment horizontal="center"/>
    </xf>
    <xf numFmtId="3" fontId="13" fillId="2" borderId="34" xfId="4" applyNumberFormat="1" applyFont="1" applyFill="1" applyBorder="1" applyProtection="1">
      <protection locked="0"/>
    </xf>
    <xf numFmtId="3" fontId="13" fillId="2" borderId="29" xfId="4" applyNumberFormat="1" applyFont="1" applyFill="1" applyBorder="1" applyAlignment="1" applyProtection="1">
      <alignment horizontal="right"/>
      <protection locked="0"/>
    </xf>
    <xf numFmtId="3" fontId="13" fillId="2" borderId="53" xfId="4" applyNumberFormat="1" applyFont="1" applyFill="1" applyBorder="1" applyAlignment="1" applyProtection="1">
      <alignment horizontal="right"/>
      <protection locked="0"/>
    </xf>
    <xf numFmtId="166" fontId="12" fillId="0" borderId="54" xfId="1" applyNumberFormat="1" applyFont="1" applyFill="1" applyBorder="1" applyAlignment="1" applyProtection="1">
      <alignment horizontal="center"/>
    </xf>
    <xf numFmtId="166" fontId="12" fillId="0" borderId="52" xfId="1" applyNumberFormat="1" applyFont="1" applyFill="1" applyBorder="1" applyAlignment="1" applyProtection="1">
      <alignment horizontal="center"/>
    </xf>
    <xf numFmtId="3" fontId="13" fillId="2" borderId="23" xfId="4" applyNumberFormat="1" applyFont="1" applyFill="1" applyBorder="1" applyAlignment="1" applyProtection="1">
      <alignment horizontal="right"/>
      <protection locked="0"/>
    </xf>
    <xf numFmtId="3" fontId="13" fillId="2" borderId="24" xfId="4" applyNumberFormat="1" applyFont="1" applyFill="1" applyBorder="1" applyAlignment="1" applyProtection="1">
      <alignment horizontal="right"/>
      <protection locked="0"/>
    </xf>
    <xf numFmtId="3" fontId="13" fillId="2" borderId="32" xfId="4" applyNumberFormat="1" applyFont="1" applyFill="1" applyBorder="1" applyProtection="1">
      <protection locked="0"/>
    </xf>
    <xf numFmtId="0" fontId="13" fillId="2" borderId="10" xfId="4" applyFont="1" applyFill="1" applyBorder="1" applyAlignment="1" applyProtection="1">
      <alignment horizontal="left"/>
      <protection locked="0"/>
    </xf>
    <xf numFmtId="0" fontId="13" fillId="2" borderId="28" xfId="4" applyFont="1" applyFill="1" applyBorder="1" applyAlignment="1" applyProtection="1">
      <alignment horizontal="left"/>
      <protection locked="0"/>
    </xf>
    <xf numFmtId="0" fontId="2" fillId="3" borderId="31" xfId="0" applyFont="1" applyFill="1" applyBorder="1" applyAlignment="1">
      <alignment vertical="center"/>
    </xf>
    <xf numFmtId="3" fontId="13" fillId="0" borderId="23" xfId="4" applyNumberFormat="1" applyFont="1" applyBorder="1"/>
    <xf numFmtId="3" fontId="13" fillId="0" borderId="11" xfId="4" applyNumberFormat="1" applyFont="1" applyBorder="1"/>
    <xf numFmtId="38" fontId="5" fillId="0" borderId="29" xfId="3" applyNumberFormat="1" applyFont="1" applyBorder="1" applyAlignment="1">
      <alignment horizontal="right"/>
    </xf>
    <xf numFmtId="38" fontId="13" fillId="0" borderId="23" xfId="3" applyNumberFormat="1" applyFont="1" applyBorder="1" applyAlignment="1">
      <alignment horizontal="right"/>
    </xf>
    <xf numFmtId="38" fontId="5" fillId="0" borderId="11" xfId="3" applyNumberFormat="1" applyFont="1" applyBorder="1" applyAlignment="1">
      <alignment horizontal="right"/>
    </xf>
    <xf numFmtId="10" fontId="13" fillId="0" borderId="11" xfId="3" applyNumberFormat="1" applyFont="1" applyBorder="1" applyAlignment="1">
      <alignment horizontal="center"/>
    </xf>
    <xf numFmtId="38" fontId="11" fillId="0" borderId="11" xfId="3" applyNumberFormat="1" applyFont="1" applyBorder="1" applyAlignment="1">
      <alignment horizontal="right"/>
    </xf>
    <xf numFmtId="38" fontId="11" fillId="0" borderId="29" xfId="3" applyNumberFormat="1" applyFont="1" applyBorder="1" applyAlignment="1">
      <alignment horizontal="right"/>
    </xf>
    <xf numFmtId="165" fontId="13" fillId="0" borderId="11" xfId="3" applyNumberFormat="1" applyFont="1" applyBorder="1" applyAlignment="1">
      <alignment horizontal="center"/>
    </xf>
    <xf numFmtId="38" fontId="13" fillId="0" borderId="11" xfId="3" applyNumberFormat="1" applyFont="1" applyBorder="1" applyAlignment="1">
      <alignment horizontal="right"/>
    </xf>
    <xf numFmtId="38" fontId="5" fillId="0" borderId="40" xfId="3" applyNumberFormat="1" applyFont="1" applyBorder="1" applyAlignment="1">
      <alignment horizontal="right"/>
    </xf>
    <xf numFmtId="0" fontId="11" fillId="4" borderId="49" xfId="3" applyFont="1" applyFill="1" applyBorder="1" applyAlignment="1">
      <alignment horizontal="center"/>
    </xf>
    <xf numFmtId="0" fontId="4" fillId="5" borderId="52" xfId="0" applyFont="1" applyFill="1" applyBorder="1" applyAlignment="1">
      <alignment horizontal="center"/>
    </xf>
    <xf numFmtId="0" fontId="4" fillId="5" borderId="50" xfId="0" applyFont="1" applyFill="1" applyBorder="1" applyAlignment="1">
      <alignment horizontal="center"/>
    </xf>
    <xf numFmtId="0" fontId="10" fillId="2" borderId="35" xfId="3" applyFont="1" applyFill="1" applyBorder="1" applyAlignment="1" applyProtection="1">
      <alignment horizontal="left"/>
      <protection locked="0"/>
    </xf>
    <xf numFmtId="0" fontId="10" fillId="2" borderId="0" xfId="3" applyFont="1" applyFill="1" applyAlignment="1" applyProtection="1">
      <alignment horizontal="left"/>
      <protection locked="0"/>
    </xf>
    <xf numFmtId="0" fontId="10" fillId="2" borderId="48" xfId="3" applyFont="1" applyFill="1" applyBorder="1" applyAlignment="1" applyProtection="1">
      <alignment horizontal="left"/>
      <protection locked="0"/>
    </xf>
    <xf numFmtId="0" fontId="13" fillId="2" borderId="48" xfId="3" applyFont="1" applyFill="1" applyBorder="1" applyAlignment="1" applyProtection="1">
      <alignment horizontal="left"/>
      <protection locked="0"/>
    </xf>
    <xf numFmtId="0" fontId="10" fillId="2" borderId="4" xfId="3" applyFont="1" applyFill="1" applyBorder="1" applyAlignment="1" applyProtection="1">
      <alignment horizontal="left"/>
      <protection locked="0"/>
    </xf>
    <xf numFmtId="0" fontId="10" fillId="2" borderId="5" xfId="3" applyFont="1" applyFill="1" applyBorder="1" applyAlignment="1" applyProtection="1">
      <alignment horizontal="left"/>
      <protection locked="0"/>
    </xf>
    <xf numFmtId="0" fontId="10" fillId="2" borderId="6" xfId="3" applyFont="1" applyFill="1" applyBorder="1" applyAlignment="1" applyProtection="1">
      <alignment horizontal="left"/>
      <protection locked="0"/>
    </xf>
    <xf numFmtId="0" fontId="3" fillId="0" borderId="7" xfId="0" applyFont="1" applyBorder="1"/>
    <xf numFmtId="0" fontId="3" fillId="0" borderId="10" xfId="0" applyFont="1" applyBorder="1"/>
    <xf numFmtId="0" fontId="3" fillId="0" borderId="13" xfId="0" applyFont="1" applyBorder="1"/>
    <xf numFmtId="0" fontId="20" fillId="4" borderId="46" xfId="4" applyFont="1" applyFill="1" applyBorder="1" applyAlignment="1">
      <alignment horizontal="left" wrapText="1"/>
    </xf>
    <xf numFmtId="0" fontId="20" fillId="4" borderId="55" xfId="4" applyFont="1" applyFill="1" applyBorder="1" applyAlignment="1">
      <alignment horizontal="center" wrapText="1"/>
    </xf>
    <xf numFmtId="0" fontId="20" fillId="4" borderId="26" xfId="4" applyFont="1" applyFill="1" applyBorder="1" applyAlignment="1">
      <alignment horizontal="center" wrapText="1"/>
    </xf>
    <xf numFmtId="14" fontId="20" fillId="4" borderId="55" xfId="4" applyNumberFormat="1" applyFont="1" applyFill="1" applyBorder="1" applyAlignment="1">
      <alignment horizontal="right" wrapText="1"/>
    </xf>
    <xf numFmtId="14" fontId="20" fillId="4" borderId="26" xfId="4" applyNumberFormat="1" applyFont="1" applyFill="1" applyBorder="1" applyAlignment="1">
      <alignment horizontal="right" wrapText="1"/>
    </xf>
    <xf numFmtId="14" fontId="20" fillId="4" borderId="45" xfId="4" applyNumberFormat="1" applyFont="1" applyFill="1" applyBorder="1" applyAlignment="1">
      <alignment horizontal="right" wrapText="1"/>
    </xf>
    <xf numFmtId="0" fontId="13" fillId="0" borderId="22" xfId="4" applyFont="1" applyBorder="1" applyAlignment="1">
      <alignment horizontal="left"/>
    </xf>
    <xf numFmtId="3" fontId="13" fillId="0" borderId="32" xfId="4" applyNumberFormat="1" applyFont="1" applyBorder="1"/>
    <xf numFmtId="3" fontId="13" fillId="0" borderId="38" xfId="4" applyNumberFormat="1" applyFont="1" applyBorder="1"/>
    <xf numFmtId="0" fontId="20" fillId="4" borderId="47" xfId="4" applyFont="1" applyFill="1" applyBorder="1" applyAlignment="1">
      <alignment horizontal="center" wrapText="1"/>
    </xf>
    <xf numFmtId="0" fontId="20" fillId="4" borderId="56" xfId="4" applyFont="1" applyFill="1" applyBorder="1" applyAlignment="1">
      <alignment horizontal="right" wrapText="1"/>
    </xf>
    <xf numFmtId="0" fontId="20" fillId="4" borderId="47" xfId="4" applyFont="1" applyFill="1" applyBorder="1" applyAlignment="1">
      <alignment horizontal="right" wrapText="1"/>
    </xf>
    <xf numFmtId="0" fontId="20" fillId="4" borderId="25" xfId="4" applyFont="1" applyFill="1" applyBorder="1" applyAlignment="1">
      <alignment horizontal="right" wrapText="1"/>
    </xf>
    <xf numFmtId="3" fontId="13" fillId="0" borderId="23" xfId="4" applyNumberFormat="1" applyFont="1" applyBorder="1" applyAlignment="1">
      <alignment horizontal="right"/>
    </xf>
    <xf numFmtId="3" fontId="13" fillId="0" borderId="24" xfId="4" applyNumberFormat="1" applyFont="1" applyBorder="1" applyAlignment="1">
      <alignment horizontal="right"/>
    </xf>
    <xf numFmtId="0" fontId="5" fillId="0" borderId="10" xfId="4" applyFont="1" applyBorder="1" applyAlignment="1">
      <alignment horizontal="left"/>
    </xf>
    <xf numFmtId="3" fontId="5" fillId="0" borderId="30" xfId="4" applyNumberFormat="1" applyFont="1" applyBorder="1"/>
    <xf numFmtId="3" fontId="5" fillId="0" borderId="21" xfId="4" applyNumberFormat="1" applyFont="1" applyBorder="1"/>
    <xf numFmtId="3" fontId="5" fillId="0" borderId="10" xfId="4" applyNumberFormat="1" applyFont="1" applyBorder="1"/>
    <xf numFmtId="0" fontId="5" fillId="0" borderId="28" xfId="4" applyFont="1" applyBorder="1" applyAlignment="1">
      <alignment horizontal="left"/>
    </xf>
    <xf numFmtId="3" fontId="5" fillId="0" borderId="34" xfId="4" applyNumberFormat="1" applyFont="1" applyBorder="1"/>
    <xf numFmtId="0" fontId="20" fillId="4" borderId="25" xfId="4" applyFont="1" applyFill="1" applyBorder="1" applyAlignment="1">
      <alignment horizontal="left" wrapText="1"/>
    </xf>
    <xf numFmtId="0" fontId="20" fillId="4" borderId="56" xfId="4" applyFont="1" applyFill="1" applyBorder="1" applyAlignment="1">
      <alignment horizontal="center" wrapText="1"/>
    </xf>
    <xf numFmtId="3" fontId="13" fillId="0" borderId="24" xfId="4" applyNumberFormat="1" applyFont="1" applyBorder="1"/>
    <xf numFmtId="0" fontId="13" fillId="0" borderId="10" xfId="4" applyFont="1" applyBorder="1" applyAlignment="1">
      <alignment horizontal="left"/>
    </xf>
    <xf numFmtId="3" fontId="13" fillId="0" borderId="30" xfId="4" applyNumberFormat="1" applyFont="1" applyBorder="1"/>
    <xf numFmtId="3" fontId="13" fillId="0" borderId="12" xfId="4" applyNumberFormat="1" applyFont="1" applyBorder="1"/>
    <xf numFmtId="3" fontId="13" fillId="0" borderId="11" xfId="4" applyNumberFormat="1" applyFont="1" applyBorder="1" applyAlignment="1">
      <alignment horizontal="right"/>
    </xf>
    <xf numFmtId="3" fontId="13" fillId="0" borderId="12" xfId="4" applyNumberFormat="1" applyFont="1" applyBorder="1" applyAlignment="1">
      <alignment horizontal="right"/>
    </xf>
    <xf numFmtId="3" fontId="5" fillId="0" borderId="33" xfId="4" applyNumberFormat="1" applyFont="1" applyBorder="1"/>
    <xf numFmtId="3" fontId="5" fillId="0" borderId="48" xfId="4" applyNumberFormat="1" applyFont="1" applyBorder="1"/>
    <xf numFmtId="0" fontId="5" fillId="0" borderId="25" xfId="4" applyFont="1" applyBorder="1" applyAlignment="1">
      <alignment horizontal="left"/>
    </xf>
    <xf numFmtId="3" fontId="5" fillId="0" borderId="56" xfId="4" applyNumberFormat="1" applyFont="1" applyBorder="1"/>
    <xf numFmtId="3" fontId="5" fillId="0" borderId="47" xfId="4" applyNumberFormat="1" applyFont="1" applyBorder="1"/>
    <xf numFmtId="3" fontId="5" fillId="0" borderId="55" xfId="4" applyNumberFormat="1" applyFont="1" applyBorder="1"/>
    <xf numFmtId="3" fontId="5" fillId="0" borderId="26" xfId="4" applyNumberFormat="1" applyFont="1" applyBorder="1"/>
    <xf numFmtId="0" fontId="22" fillId="7" borderId="22" xfId="0" applyFont="1" applyFill="1" applyBorder="1" applyAlignment="1">
      <alignment horizontal="center"/>
    </xf>
    <xf numFmtId="0" fontId="22" fillId="7" borderId="10" xfId="0" applyFont="1" applyFill="1" applyBorder="1" applyAlignment="1">
      <alignment horizontal="center"/>
    </xf>
    <xf numFmtId="0" fontId="22" fillId="7" borderId="11" xfId="0" applyFont="1" applyFill="1" applyBorder="1" applyAlignment="1">
      <alignment horizontal="center"/>
    </xf>
    <xf numFmtId="0" fontId="22" fillId="7" borderId="12" xfId="0" applyFont="1" applyFill="1" applyBorder="1" applyAlignment="1">
      <alignment horizontal="center"/>
    </xf>
    <xf numFmtId="9" fontId="23" fillId="0" borderId="10" xfId="0" applyNumberFormat="1" applyFont="1" applyBorder="1" applyAlignment="1">
      <alignment horizontal="center"/>
    </xf>
    <xf numFmtId="166" fontId="24" fillId="0" borderId="11" xfId="1" applyNumberFormat="1" applyFont="1" applyBorder="1" applyProtection="1"/>
    <xf numFmtId="166" fontId="24" fillId="0" borderId="12" xfId="1" applyNumberFormat="1" applyFont="1" applyBorder="1" applyProtection="1"/>
    <xf numFmtId="9" fontId="0" fillId="0" borderId="0" xfId="0" applyNumberFormat="1"/>
    <xf numFmtId="166" fontId="24" fillId="0" borderId="11" xfId="1" applyNumberFormat="1" applyFont="1" applyFill="1" applyBorder="1" applyProtection="1"/>
    <xf numFmtId="0" fontId="25" fillId="7" borderId="4" xfId="0" applyFont="1" applyFill="1" applyBorder="1" applyAlignment="1">
      <alignment horizontal="center"/>
    </xf>
    <xf numFmtId="9" fontId="0" fillId="0" borderId="12" xfId="0" applyNumberFormat="1" applyBorder="1"/>
    <xf numFmtId="10" fontId="0" fillId="2" borderId="12" xfId="2" applyNumberFormat="1" applyFont="1" applyFill="1" applyBorder="1" applyProtection="1">
      <protection locked="0"/>
    </xf>
    <xf numFmtId="166" fontId="24" fillId="2" borderId="11" xfId="1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4" fillId="2" borderId="35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4" fillId="2" borderId="48" xfId="0" applyFont="1" applyFill="1" applyBorder="1" applyProtection="1">
      <protection locked="0"/>
    </xf>
    <xf numFmtId="14" fontId="20" fillId="4" borderId="25" xfId="4" applyNumberFormat="1" applyFont="1" applyFill="1" applyBorder="1" applyAlignment="1">
      <alignment horizontal="right" wrapText="1"/>
    </xf>
    <xf numFmtId="3" fontId="13" fillId="2" borderId="22" xfId="4" applyNumberFormat="1" applyFont="1" applyFill="1" applyBorder="1" applyProtection="1">
      <protection locked="0"/>
    </xf>
    <xf numFmtId="3" fontId="13" fillId="2" borderId="10" xfId="4" applyNumberFormat="1" applyFont="1" applyFill="1" applyBorder="1" applyProtection="1">
      <protection locked="0"/>
    </xf>
    <xf numFmtId="3" fontId="13" fillId="2" borderId="28" xfId="4" applyNumberFormat="1" applyFont="1" applyFill="1" applyBorder="1" applyProtection="1">
      <protection locked="0"/>
    </xf>
    <xf numFmtId="3" fontId="13" fillId="0" borderId="22" xfId="4" applyNumberFormat="1" applyFont="1" applyBorder="1"/>
    <xf numFmtId="3" fontId="5" fillId="0" borderId="13" xfId="4" applyNumberFormat="1" applyFont="1" applyBorder="1"/>
    <xf numFmtId="3" fontId="5" fillId="0" borderId="57" xfId="4" applyNumberFormat="1" applyFont="1" applyBorder="1"/>
    <xf numFmtId="3" fontId="5" fillId="0" borderId="43" xfId="4" applyNumberFormat="1" applyFont="1" applyBorder="1"/>
    <xf numFmtId="0" fontId="3" fillId="8" borderId="29" xfId="0" applyFont="1" applyFill="1" applyBorder="1" applyAlignment="1">
      <alignment horizontal="center" vertical="center" wrapText="1"/>
    </xf>
    <xf numFmtId="167" fontId="3" fillId="8" borderId="29" xfId="0" applyNumberFormat="1" applyFont="1" applyFill="1" applyBorder="1" applyAlignment="1">
      <alignment horizontal="center" vertical="center" wrapText="1"/>
    </xf>
    <xf numFmtId="167" fontId="3" fillId="8" borderId="58" xfId="0" applyNumberFormat="1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29" xfId="0" applyFont="1" applyFill="1" applyBorder="1" applyAlignment="1">
      <alignment horizontal="center" vertical="center" wrapText="1"/>
    </xf>
    <xf numFmtId="167" fontId="29" fillId="8" borderId="29" xfId="0" applyNumberFormat="1" applyFont="1" applyFill="1" applyBorder="1" applyAlignment="1">
      <alignment horizontal="center" vertical="center" wrapText="1"/>
    </xf>
    <xf numFmtId="3" fontId="29" fillId="8" borderId="29" xfId="0" applyNumberFormat="1" applyFont="1" applyFill="1" applyBorder="1" applyAlignment="1">
      <alignment horizontal="center" vertical="center" wrapText="1"/>
    </xf>
    <xf numFmtId="1" fontId="29" fillId="8" borderId="29" xfId="0" applyNumberFormat="1" applyFont="1" applyFill="1" applyBorder="1" applyAlignment="1">
      <alignment horizontal="center" vertical="center" wrapText="1"/>
    </xf>
    <xf numFmtId="2" fontId="29" fillId="8" borderId="29" xfId="0" applyNumberFormat="1" applyFont="1" applyFill="1" applyBorder="1" applyAlignment="1">
      <alignment horizontal="center" vertical="center" wrapText="1"/>
    </xf>
    <xf numFmtId="49" fontId="29" fillId="8" borderId="29" xfId="0" applyNumberFormat="1" applyFont="1" applyFill="1" applyBorder="1" applyAlignment="1">
      <alignment horizontal="center" vertical="center" wrapText="1"/>
    </xf>
    <xf numFmtId="0" fontId="29" fillId="8" borderId="59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8" borderId="29" xfId="0" applyFont="1" applyFill="1" applyBorder="1" applyAlignment="1">
      <alignment horizontal="center" vertical="center" wrapText="1"/>
    </xf>
    <xf numFmtId="167" fontId="4" fillId="8" borderId="29" xfId="0" applyNumberFormat="1" applyFont="1" applyFill="1" applyBorder="1" applyAlignment="1">
      <alignment horizontal="center" vertical="center" wrapText="1"/>
    </xf>
    <xf numFmtId="3" fontId="4" fillId="8" borderId="29" xfId="0" applyNumberFormat="1" applyFont="1" applyFill="1" applyBorder="1" applyAlignment="1">
      <alignment horizontal="center" vertical="center" wrapText="1"/>
    </xf>
    <xf numFmtId="1" fontId="4" fillId="8" borderId="29" xfId="0" applyNumberFormat="1" applyFont="1" applyFill="1" applyBorder="1" applyAlignment="1">
      <alignment horizontal="center" vertical="center" wrapText="1"/>
    </xf>
    <xf numFmtId="2" fontId="4" fillId="8" borderId="29" xfId="0" applyNumberFormat="1" applyFont="1" applyFill="1" applyBorder="1" applyAlignment="1">
      <alignment horizontal="center" vertical="center" wrapText="1"/>
    </xf>
    <xf numFmtId="49" fontId="4" fillId="8" borderId="29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left" wrapText="1"/>
      <protection locked="0"/>
    </xf>
    <xf numFmtId="0" fontId="12" fillId="0" borderId="11" xfId="0" applyFont="1" applyBorder="1" applyAlignment="1" applyProtection="1">
      <alignment wrapText="1"/>
      <protection locked="0"/>
    </xf>
    <xf numFmtId="38" fontId="12" fillId="0" borderId="11" xfId="0" applyNumberFormat="1" applyFont="1" applyBorder="1" applyAlignment="1" applyProtection="1">
      <alignment horizontal="left" wrapText="1"/>
      <protection locked="0"/>
    </xf>
    <xf numFmtId="0" fontId="12" fillId="2" borderId="11" xfId="0" applyFont="1" applyFill="1" applyBorder="1" applyAlignment="1" applyProtection="1">
      <alignment horizontal="left" wrapText="1"/>
      <protection locked="0"/>
    </xf>
    <xf numFmtId="167" fontId="12" fillId="2" borderId="11" xfId="0" applyNumberFormat="1" applyFont="1" applyFill="1" applyBorder="1" applyAlignment="1" applyProtection="1">
      <alignment wrapText="1"/>
      <protection locked="0"/>
    </xf>
    <xf numFmtId="164" fontId="12" fillId="2" borderId="11" xfId="0" applyNumberFormat="1" applyFont="1" applyFill="1" applyBorder="1" applyAlignment="1" applyProtection="1">
      <alignment wrapText="1"/>
      <protection locked="0"/>
    </xf>
    <xf numFmtId="167" fontId="12" fillId="2" borderId="60" xfId="0" applyNumberFormat="1" applyFont="1" applyFill="1" applyBorder="1" applyAlignment="1" applyProtection="1">
      <alignment wrapText="1"/>
      <protection locked="0"/>
    </xf>
    <xf numFmtId="0" fontId="12" fillId="2" borderId="30" xfId="0" applyFont="1" applyFill="1" applyBorder="1" applyAlignment="1" applyProtection="1">
      <alignment horizontal="left" wrapText="1"/>
      <protection locked="0"/>
    </xf>
    <xf numFmtId="0" fontId="12" fillId="2" borderId="11" xfId="0" applyFont="1" applyFill="1" applyBorder="1" applyAlignment="1" applyProtection="1">
      <alignment wrapText="1"/>
      <protection locked="0"/>
    </xf>
    <xf numFmtId="3" fontId="12" fillId="0" borderId="11" xfId="0" applyNumberFormat="1" applyFont="1" applyBorder="1" applyAlignment="1" applyProtection="1">
      <alignment horizontal="left" wrapText="1"/>
      <protection locked="0"/>
    </xf>
    <xf numFmtId="2" fontId="12" fillId="0" borderId="11" xfId="0" applyNumberFormat="1" applyFont="1" applyBorder="1" applyAlignment="1" applyProtection="1">
      <alignment horizontal="left" wrapText="1"/>
      <protection locked="0"/>
    </xf>
    <xf numFmtId="2" fontId="12" fillId="2" borderId="11" xfId="0" applyNumberFormat="1" applyFont="1" applyFill="1" applyBorder="1" applyAlignment="1" applyProtection="1">
      <alignment horizontal="left" wrapText="1"/>
      <protection locked="0"/>
    </xf>
    <xf numFmtId="0" fontId="12" fillId="2" borderId="61" xfId="0" applyFont="1" applyFill="1" applyBorder="1" applyAlignment="1" applyProtection="1">
      <alignment horizontal="left" wrapText="1"/>
      <protection locked="0"/>
    </xf>
    <xf numFmtId="9" fontId="12" fillId="2" borderId="11" xfId="0" applyNumberFormat="1" applyFont="1" applyFill="1" applyBorder="1" applyAlignment="1" applyProtection="1">
      <alignment horizontal="left" wrapText="1"/>
      <protection locked="0"/>
    </xf>
    <xf numFmtId="0" fontId="12" fillId="0" borderId="11" xfId="0" applyFont="1" applyBorder="1" applyAlignment="1">
      <alignment wrapText="1"/>
    </xf>
    <xf numFmtId="0" fontId="0" fillId="0" borderId="62" xfId="0" applyBorder="1"/>
    <xf numFmtId="9" fontId="12" fillId="0" borderId="11" xfId="0" applyNumberFormat="1" applyFont="1" applyBorder="1" applyAlignment="1" applyProtection="1">
      <alignment horizontal="left" wrapText="1"/>
      <protection locked="0"/>
    </xf>
    <xf numFmtId="1" fontId="12" fillId="2" borderId="11" xfId="0" applyNumberFormat="1" applyFont="1" applyFill="1" applyBorder="1" applyAlignment="1" applyProtection="1">
      <alignment horizontal="left" wrapText="1"/>
      <protection locked="0"/>
    </xf>
    <xf numFmtId="167" fontId="12" fillId="2" borderId="11" xfId="0" applyNumberFormat="1" applyFont="1" applyFill="1" applyBorder="1" applyAlignment="1" applyProtection="1">
      <alignment horizontal="left" wrapText="1"/>
      <protection locked="0"/>
    </xf>
    <xf numFmtId="167" fontId="31" fillId="2" borderId="11" xfId="5" applyNumberFormat="1" applyFont="1" applyFill="1" applyBorder="1" applyAlignment="1" applyProtection="1">
      <alignment horizontal="left" wrapText="1"/>
      <protection locked="0"/>
    </xf>
    <xf numFmtId="0" fontId="14" fillId="2" borderId="11" xfId="0" applyFont="1" applyFill="1" applyBorder="1" applyAlignment="1" applyProtection="1">
      <alignment horizontal="left" wrapText="1"/>
      <protection locked="0"/>
    </xf>
    <xf numFmtId="3" fontId="5" fillId="0" borderId="38" xfId="4" applyNumberFormat="1" applyFont="1" applyBorder="1"/>
    <xf numFmtId="0" fontId="3" fillId="0" borderId="20" xfId="0" applyFont="1" applyBorder="1"/>
    <xf numFmtId="0" fontId="3" fillId="0" borderId="30" xfId="0" applyFont="1" applyBorder="1"/>
    <xf numFmtId="0" fontId="0" fillId="0" borderId="12" xfId="0" applyBorder="1"/>
    <xf numFmtId="0" fontId="0" fillId="0" borderId="19" xfId="0" applyBorder="1" applyAlignment="1">
      <alignment horizontal="left" indent="3"/>
    </xf>
    <xf numFmtId="166" fontId="0" fillId="2" borderId="12" xfId="1" applyNumberFormat="1" applyFont="1" applyFill="1" applyBorder="1" applyProtection="1">
      <protection locked="0"/>
    </xf>
    <xf numFmtId="166" fontId="0" fillId="0" borderId="12" xfId="1" applyNumberFormat="1" applyFont="1" applyBorder="1" applyProtection="1"/>
    <xf numFmtId="166" fontId="3" fillId="0" borderId="12" xfId="1" applyNumberFormat="1" applyFont="1" applyBorder="1" applyProtection="1"/>
    <xf numFmtId="3" fontId="0" fillId="0" borderId="12" xfId="0" applyNumberFormat="1" applyBorder="1"/>
    <xf numFmtId="166" fontId="0" fillId="0" borderId="0" xfId="1" applyNumberFormat="1" applyFont="1"/>
    <xf numFmtId="3" fontId="0" fillId="0" borderId="0" xfId="0" applyNumberFormat="1"/>
    <xf numFmtId="0" fontId="0" fillId="2" borderId="19" xfId="0" applyFill="1" applyBorder="1" applyAlignment="1">
      <alignment horizontal="left" indent="3"/>
    </xf>
    <xf numFmtId="0" fontId="0" fillId="2" borderId="20" xfId="0" applyFill="1" applyBorder="1" applyAlignment="1">
      <alignment horizontal="left" indent="3"/>
    </xf>
    <xf numFmtId="0" fontId="0" fillId="2" borderId="30" xfId="0" applyFill="1" applyBorder="1" applyAlignment="1">
      <alignment horizontal="left" indent="3"/>
    </xf>
    <xf numFmtId="9" fontId="0" fillId="0" borderId="0" xfId="2" applyFont="1"/>
    <xf numFmtId="3" fontId="3" fillId="0" borderId="15" xfId="0" applyNumberFormat="1" applyFont="1" applyBorder="1"/>
    <xf numFmtId="9" fontId="0" fillId="2" borderId="12" xfId="2" applyFont="1" applyFill="1" applyBorder="1" applyProtection="1">
      <protection locked="0"/>
    </xf>
    <xf numFmtId="6" fontId="3" fillId="0" borderId="53" xfId="0" applyNumberFormat="1" applyFont="1" applyBorder="1"/>
    <xf numFmtId="6" fontId="3" fillId="0" borderId="12" xfId="0" applyNumberFormat="1" applyFont="1" applyBorder="1"/>
    <xf numFmtId="166" fontId="3" fillId="0" borderId="15" xfId="1" applyNumberFormat="1" applyFont="1" applyBorder="1"/>
    <xf numFmtId="164" fontId="13" fillId="0" borderId="11" xfId="3" applyNumberFormat="1" applyFont="1" applyBorder="1" applyAlignment="1">
      <alignment horizontal="center"/>
    </xf>
    <xf numFmtId="3" fontId="13" fillId="0" borderId="11" xfId="3" applyNumberFormat="1" applyFont="1" applyBorder="1" applyAlignment="1">
      <alignment horizontal="center"/>
    </xf>
    <xf numFmtId="5" fontId="12" fillId="0" borderId="11" xfId="1" applyNumberFormat="1" applyFont="1" applyBorder="1" applyAlignment="1">
      <alignment horizontal="center"/>
    </xf>
    <xf numFmtId="5" fontId="22" fillId="10" borderId="11" xfId="1" applyNumberFormat="1" applyFont="1" applyFill="1" applyBorder="1" applyAlignment="1">
      <alignment horizontal="center"/>
    </xf>
    <xf numFmtId="166" fontId="12" fillId="10" borderId="11" xfId="1" applyNumberFormat="1" applyFont="1" applyFill="1" applyBorder="1" applyProtection="1">
      <protection locked="0"/>
    </xf>
    <xf numFmtId="10" fontId="3" fillId="0" borderId="12" xfId="0" applyNumberFormat="1" applyFont="1" applyBorder="1"/>
    <xf numFmtId="0" fontId="10" fillId="2" borderId="39" xfId="3" applyFont="1" applyFill="1" applyBorder="1" applyAlignment="1" applyProtection="1">
      <alignment horizontal="left"/>
      <protection locked="0"/>
    </xf>
    <xf numFmtId="0" fontId="10" fillId="2" borderId="20" xfId="3" applyFont="1" applyFill="1" applyBorder="1" applyAlignment="1" applyProtection="1">
      <alignment horizontal="left"/>
      <protection locked="0"/>
    </xf>
    <xf numFmtId="0" fontId="10" fillId="2" borderId="21" xfId="3" applyFont="1" applyFill="1" applyBorder="1" applyAlignment="1" applyProtection="1">
      <alignment horizontal="left"/>
      <protection locked="0"/>
    </xf>
    <xf numFmtId="0" fontId="10" fillId="2" borderId="41" xfId="3" applyFont="1" applyFill="1" applyBorder="1" applyAlignment="1" applyProtection="1">
      <alignment horizontal="left"/>
      <protection locked="0"/>
    </xf>
    <xf numFmtId="0" fontId="10" fillId="2" borderId="42" xfId="3" applyFont="1" applyFill="1" applyBorder="1" applyAlignment="1" applyProtection="1">
      <alignment horizontal="left"/>
      <protection locked="0"/>
    </xf>
    <xf numFmtId="0" fontId="10" fillId="2" borderId="43" xfId="3" applyFont="1" applyFill="1" applyBorder="1" applyAlignment="1" applyProtection="1">
      <alignment horizontal="left"/>
      <protection locked="0"/>
    </xf>
    <xf numFmtId="0" fontId="4" fillId="5" borderId="20" xfId="0" applyFont="1" applyFill="1" applyBorder="1"/>
    <xf numFmtId="0" fontId="4" fillId="5" borderId="21" xfId="0" applyFont="1" applyFill="1" applyBorder="1"/>
    <xf numFmtId="0" fontId="13" fillId="2" borderId="39" xfId="3" applyFont="1" applyFill="1" applyBorder="1" applyAlignment="1" applyProtection="1">
      <alignment horizontal="left"/>
      <protection locked="0"/>
    </xf>
    <xf numFmtId="0" fontId="13" fillId="2" borderId="20" xfId="3" applyFont="1" applyFill="1" applyBorder="1" applyAlignment="1" applyProtection="1">
      <alignment horizontal="left"/>
      <protection locked="0"/>
    </xf>
    <xf numFmtId="0" fontId="13" fillId="2" borderId="21" xfId="3" applyFont="1" applyFill="1" applyBorder="1" applyAlignment="1" applyProtection="1">
      <alignment horizontal="left"/>
      <protection locked="0"/>
    </xf>
    <xf numFmtId="0" fontId="5" fillId="2" borderId="39" xfId="3" applyFont="1" applyFill="1" applyBorder="1" applyAlignment="1" applyProtection="1">
      <alignment horizontal="left"/>
      <protection locked="0"/>
    </xf>
    <xf numFmtId="0" fontId="5" fillId="2" borderId="20" xfId="3" applyFont="1" applyFill="1" applyBorder="1" applyAlignment="1" applyProtection="1">
      <alignment horizontal="left"/>
      <protection locked="0"/>
    </xf>
    <xf numFmtId="0" fontId="5" fillId="2" borderId="21" xfId="3" applyFont="1" applyFill="1" applyBorder="1" applyAlignment="1" applyProtection="1">
      <alignment horizontal="left"/>
      <protection locked="0"/>
    </xf>
    <xf numFmtId="0" fontId="2" fillId="3" borderId="4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13" fillId="2" borderId="39" xfId="3" applyFont="1" applyFill="1" applyBorder="1" applyProtection="1">
      <protection locked="0"/>
    </xf>
    <xf numFmtId="0" fontId="13" fillId="2" borderId="20" xfId="3" applyFont="1" applyFill="1" applyBorder="1" applyProtection="1">
      <protection locked="0"/>
    </xf>
    <xf numFmtId="0" fontId="13" fillId="2" borderId="30" xfId="3" applyFont="1" applyFill="1" applyBorder="1" applyProtection="1">
      <protection locked="0"/>
    </xf>
    <xf numFmtId="0" fontId="13" fillId="2" borderId="30" xfId="3" applyFont="1" applyFill="1" applyBorder="1" applyAlignment="1" applyProtection="1">
      <alignment horizontal="left"/>
      <protection locked="0"/>
    </xf>
    <xf numFmtId="0" fontId="5" fillId="4" borderId="25" xfId="3" applyFont="1" applyFill="1" applyBorder="1" applyAlignment="1">
      <alignment horizontal="center"/>
    </xf>
    <xf numFmtId="0" fontId="5" fillId="4" borderId="55" xfId="3" applyFont="1" applyFill="1" applyBorder="1" applyAlignment="1">
      <alignment horizontal="center"/>
    </xf>
    <xf numFmtId="0" fontId="5" fillId="4" borderId="26" xfId="3" applyFont="1" applyFill="1" applyBorder="1" applyAlignment="1">
      <alignment horizontal="center"/>
    </xf>
    <xf numFmtId="0" fontId="10" fillId="2" borderId="30" xfId="3" applyFont="1" applyFill="1" applyBorder="1" applyAlignment="1" applyProtection="1">
      <alignment horizontal="left"/>
      <protection locked="0"/>
    </xf>
    <xf numFmtId="0" fontId="5" fillId="4" borderId="23" xfId="3" applyFont="1" applyFill="1" applyBorder="1" applyAlignment="1">
      <alignment horizontal="center"/>
    </xf>
    <xf numFmtId="0" fontId="5" fillId="4" borderId="24" xfId="3" applyFont="1" applyFill="1" applyBorder="1" applyAlignment="1">
      <alignment horizontal="center"/>
    </xf>
    <xf numFmtId="0" fontId="24" fillId="0" borderId="19" xfId="0" applyFont="1" applyBorder="1" applyAlignment="1">
      <alignment horizontal="left"/>
    </xf>
    <xf numFmtId="0" fontId="24" fillId="0" borderId="30" xfId="0" applyFont="1" applyBorder="1" applyAlignment="1">
      <alignment horizontal="left"/>
    </xf>
    <xf numFmtId="0" fontId="23" fillId="0" borderId="19" xfId="0" applyFont="1" applyBorder="1" applyAlignment="1">
      <alignment horizontal="left"/>
    </xf>
    <xf numFmtId="0" fontId="23" fillId="0" borderId="30" xfId="0" applyFont="1" applyBorder="1" applyAlignment="1">
      <alignment horizontal="left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32" fillId="0" borderId="10" xfId="3" applyFont="1" applyBorder="1" applyAlignment="1">
      <alignment horizontal="left"/>
    </xf>
    <xf numFmtId="0" fontId="32" fillId="0" borderId="11" xfId="3" applyFont="1" applyBorder="1" applyAlignment="1">
      <alignment horizontal="left"/>
    </xf>
    <xf numFmtId="0" fontId="32" fillId="0" borderId="19" xfId="3" applyFont="1" applyBorder="1" applyAlignment="1">
      <alignment horizontal="left"/>
    </xf>
    <xf numFmtId="0" fontId="32" fillId="0" borderId="30" xfId="3" applyFont="1" applyBorder="1" applyAlignment="1">
      <alignment horizontal="left"/>
    </xf>
    <xf numFmtId="1" fontId="0" fillId="2" borderId="41" xfId="0" applyNumberFormat="1" applyFill="1" applyBorder="1" applyAlignment="1" applyProtection="1">
      <alignment horizontal="right"/>
      <protection locked="0"/>
    </xf>
    <xf numFmtId="1" fontId="0" fillId="2" borderId="43" xfId="0" applyNumberFormat="1" applyFill="1" applyBorder="1" applyAlignment="1" applyProtection="1">
      <alignment horizontal="right"/>
      <protection locked="0"/>
    </xf>
    <xf numFmtId="0" fontId="21" fillId="3" borderId="46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21" fillId="3" borderId="47" xfId="0" applyFont="1" applyFill="1" applyBorder="1" applyAlignment="1">
      <alignment horizontal="center" vertical="center"/>
    </xf>
    <xf numFmtId="0" fontId="0" fillId="2" borderId="3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9" fontId="0" fillId="2" borderId="11" xfId="2" applyFont="1" applyFill="1" applyBorder="1" applyAlignment="1" applyProtection="1">
      <alignment horizontal="right"/>
      <protection locked="0"/>
    </xf>
    <xf numFmtId="9" fontId="0" fillId="2" borderId="12" xfId="2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0" borderId="11" xfId="0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14" fontId="0" fillId="2" borderId="39" xfId="0" applyNumberFormat="1" applyFill="1" applyBorder="1" applyAlignment="1" applyProtection="1">
      <alignment horizontal="right"/>
      <protection locked="0"/>
    </xf>
    <xf numFmtId="14" fontId="0" fillId="2" borderId="2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2" fillId="3" borderId="46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41" xfId="0" applyFill="1" applyBorder="1" applyAlignment="1" applyProtection="1">
      <alignment horizontal="center"/>
      <protection locked="0"/>
    </xf>
    <xf numFmtId="0" fontId="0" fillId="2" borderId="43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0" fillId="0" borderId="39" xfId="0" applyNumberFormat="1" applyBorder="1" applyAlignment="1">
      <alignment horizontal="right"/>
    </xf>
    <xf numFmtId="164" fontId="0" fillId="0" borderId="21" xfId="0" applyNumberFormat="1" applyBorder="1" applyAlignment="1">
      <alignment horizontal="right"/>
    </xf>
    <xf numFmtId="164" fontId="0" fillId="2" borderId="39" xfId="0" applyNumberFormat="1" applyFill="1" applyBorder="1" applyAlignment="1" applyProtection="1">
      <alignment horizontal="right"/>
      <protection locked="0"/>
    </xf>
    <xf numFmtId="164" fontId="0" fillId="2" borderId="21" xfId="0" applyNumberFormat="1" applyFill="1" applyBorder="1" applyAlignment="1" applyProtection="1">
      <alignment horizontal="right"/>
      <protection locked="0"/>
    </xf>
    <xf numFmtId="10" fontId="0" fillId="2" borderId="39" xfId="2" applyNumberFormat="1" applyFont="1" applyFill="1" applyBorder="1" applyAlignment="1" applyProtection="1">
      <alignment horizontal="right"/>
      <protection locked="0"/>
    </xf>
    <xf numFmtId="10" fontId="0" fillId="2" borderId="21" xfId="2" applyNumberFormat="1" applyFont="1" applyFill="1" applyBorder="1" applyAlignment="1" applyProtection="1">
      <alignment horizontal="right"/>
      <protection locked="0"/>
    </xf>
    <xf numFmtId="166" fontId="0" fillId="0" borderId="39" xfId="1" applyNumberFormat="1" applyFont="1" applyBorder="1" applyAlignment="1">
      <alignment horizontal="right"/>
    </xf>
    <xf numFmtId="166" fontId="0" fillId="0" borderId="21" xfId="1" applyNumberFormat="1" applyFont="1" applyBorder="1" applyAlignment="1">
      <alignment horizontal="right"/>
    </xf>
    <xf numFmtId="9" fontId="0" fillId="0" borderId="39" xfId="2" applyFont="1" applyBorder="1" applyAlignment="1" applyProtection="1">
      <alignment horizontal="right"/>
    </xf>
    <xf numFmtId="9" fontId="0" fillId="0" borderId="21" xfId="2" applyFont="1" applyBorder="1" applyAlignment="1" applyProtection="1">
      <alignment horizontal="right"/>
    </xf>
    <xf numFmtId="0" fontId="0" fillId="2" borderId="39" xfId="0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11" xfId="2" applyNumberFormat="1" applyFont="1" applyFill="1" applyBorder="1" applyAlignment="1" applyProtection="1">
      <alignment horizontal="right"/>
      <protection locked="0"/>
    </xf>
    <xf numFmtId="0" fontId="0" fillId="2" borderId="12" xfId="2" applyNumberFormat="1" applyFon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left" indent="3"/>
    </xf>
    <xf numFmtId="0" fontId="0" fillId="0" borderId="20" xfId="0" applyBorder="1" applyAlignment="1">
      <alignment horizontal="left" indent="3"/>
    </xf>
    <xf numFmtId="0" fontId="0" fillId="0" borderId="30" xfId="0" applyBorder="1" applyAlignment="1">
      <alignment horizontal="left" indent="3"/>
    </xf>
    <xf numFmtId="0" fontId="18" fillId="5" borderId="7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/>
    </xf>
    <xf numFmtId="0" fontId="22" fillId="7" borderId="36" xfId="0" applyFont="1" applyFill="1" applyBorder="1" applyAlignment="1">
      <alignment horizontal="center"/>
    </xf>
    <xf numFmtId="0" fontId="22" fillId="7" borderId="37" xfId="0" applyFont="1" applyFill="1" applyBorder="1" applyAlignment="1">
      <alignment horizontal="center"/>
    </xf>
    <xf numFmtId="0" fontId="22" fillId="7" borderId="38" xfId="0" applyFont="1" applyFill="1" applyBorder="1" applyAlignment="1">
      <alignment horizontal="center"/>
    </xf>
    <xf numFmtId="0" fontId="30" fillId="7" borderId="5" xfId="5" applyFill="1" applyBorder="1" applyAlignment="1" applyProtection="1">
      <alignment horizontal="center"/>
    </xf>
    <xf numFmtId="0" fontId="25" fillId="7" borderId="5" xfId="0" applyFont="1" applyFill="1" applyBorder="1" applyAlignment="1">
      <alignment horizontal="center"/>
    </xf>
    <xf numFmtId="0" fontId="25" fillId="7" borderId="6" xfId="0" applyFont="1" applyFill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3" fillId="0" borderId="30" xfId="0" applyFont="1" applyBorder="1"/>
    <xf numFmtId="0" fontId="3" fillId="0" borderId="64" xfId="0" applyFont="1" applyBorder="1" applyAlignment="1">
      <alignment horizontal="left" indent="3"/>
    </xf>
    <xf numFmtId="0" fontId="3" fillId="0" borderId="62" xfId="0" applyFont="1" applyBorder="1" applyAlignment="1">
      <alignment horizontal="left" indent="3"/>
    </xf>
    <xf numFmtId="0" fontId="3" fillId="0" borderId="34" xfId="0" applyFont="1" applyBorder="1" applyAlignment="1">
      <alignment horizontal="left" indent="3"/>
    </xf>
    <xf numFmtId="0" fontId="3" fillId="0" borderId="19" xfId="0" applyFont="1" applyBorder="1" applyAlignment="1">
      <alignment horizontal="left" indent="3"/>
    </xf>
    <xf numFmtId="0" fontId="3" fillId="0" borderId="20" xfId="0" applyFont="1" applyBorder="1" applyAlignment="1">
      <alignment horizontal="left" indent="3"/>
    </xf>
    <xf numFmtId="0" fontId="3" fillId="0" borderId="30" xfId="0" applyFont="1" applyBorder="1" applyAlignment="1">
      <alignment horizontal="left" indent="3"/>
    </xf>
    <xf numFmtId="0" fontId="0" fillId="2" borderId="19" xfId="0" applyFill="1" applyBorder="1" applyAlignment="1">
      <alignment horizontal="left" indent="3"/>
    </xf>
    <xf numFmtId="0" fontId="0" fillId="2" borderId="20" xfId="0" applyFill="1" applyBorder="1" applyAlignment="1">
      <alignment horizontal="left" indent="3"/>
    </xf>
    <xf numFmtId="0" fontId="0" fillId="2" borderId="30" xfId="0" applyFill="1" applyBorder="1" applyAlignment="1">
      <alignment horizontal="left" indent="3"/>
    </xf>
    <xf numFmtId="0" fontId="3" fillId="0" borderId="13" xfId="0" applyFont="1" applyBorder="1" applyAlignment="1">
      <alignment horizontal="left" indent="3"/>
    </xf>
    <xf numFmtId="0" fontId="3" fillId="0" borderId="14" xfId="0" applyFont="1" applyBorder="1" applyAlignment="1">
      <alignment horizontal="left" indent="3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63" xfId="0" applyFont="1" applyBorder="1" applyAlignment="1">
      <alignment horizontal="left" indent="3"/>
    </xf>
    <xf numFmtId="0" fontId="3" fillId="0" borderId="42" xfId="0" applyFont="1" applyBorder="1" applyAlignment="1">
      <alignment horizontal="left" indent="3"/>
    </xf>
    <xf numFmtId="0" fontId="3" fillId="0" borderId="57" xfId="0" applyFont="1" applyBorder="1" applyAlignment="1">
      <alignment horizontal="left" indent="3"/>
    </xf>
    <xf numFmtId="0" fontId="3" fillId="9" borderId="16" xfId="0" applyFont="1" applyFill="1" applyBorder="1"/>
    <xf numFmtId="0" fontId="3" fillId="9" borderId="17" xfId="0" applyFont="1" applyFill="1" applyBorder="1"/>
    <xf numFmtId="0" fontId="3" fillId="9" borderId="18" xfId="0" applyFont="1" applyFill="1" applyBorder="1"/>
    <xf numFmtId="0" fontId="18" fillId="5" borderId="25" xfId="0" applyFont="1" applyFill="1" applyBorder="1" applyAlignment="1">
      <alignment horizontal="center"/>
    </xf>
    <xf numFmtId="0" fontId="18" fillId="5" borderId="55" xfId="0" applyFont="1" applyFill="1" applyBorder="1" applyAlignment="1">
      <alignment horizontal="center"/>
    </xf>
    <xf numFmtId="0" fontId="18" fillId="5" borderId="26" xfId="0" applyFont="1" applyFill="1" applyBorder="1" applyAlignment="1">
      <alignment horizontal="center"/>
    </xf>
  </cellXfs>
  <cellStyles count="6">
    <cellStyle name="Comma" xfId="1" builtinId="3"/>
    <cellStyle name="Hyperlink" xfId="5" builtinId="8"/>
    <cellStyle name="Normal" xfId="0" builtinId="0"/>
    <cellStyle name="Normal 2" xfId="3" xr:uid="{8954621A-CADA-4E4A-B72C-1DFD459D8487}"/>
    <cellStyle name="Normal 2 2" xfId="4" xr:uid="{9A716679-C616-4148-A5A7-3FF5A4711493}"/>
    <cellStyle name="Percent" xfId="2" builtinId="5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114301</xdr:colOff>
      <xdr:row>3</xdr:row>
      <xdr:rowOff>19049</xdr:rowOff>
    </xdr:from>
    <xdr:ext cx="2266950" cy="35433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ED5EFB-E85F-E1D3-7F81-20CE911DBE04}"/>
            </a:ext>
          </a:extLst>
        </xdr:cNvPr>
        <xdr:cNvSpPr txBox="1"/>
      </xdr:nvSpPr>
      <xdr:spPr>
        <a:xfrm>
          <a:off x="9648826" y="619124"/>
          <a:ext cx="2266950" cy="3543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Instructions:</a:t>
          </a:r>
        </a:p>
        <a:p>
          <a:r>
            <a:rPr lang="en-US" sz="1100" b="0"/>
            <a:t>1. Blue shaded cells may be edited</a:t>
          </a:r>
        </a:p>
        <a:p>
          <a:endParaRPr lang="en-US" sz="1100" b="0"/>
        </a:p>
        <a:p>
          <a:r>
            <a:rPr lang="en-US" sz="1100" b="0"/>
            <a:t>2. Fill out Total Costs column</a:t>
          </a:r>
        </a:p>
        <a:p>
          <a:endParaRPr lang="en-US" sz="1100" b="0"/>
        </a:p>
        <a:p>
          <a:r>
            <a:rPr lang="en-US" sz="1100" b="0"/>
            <a:t>3.</a:t>
          </a:r>
          <a:r>
            <a:rPr lang="en-US" sz="1100" b="0" baseline="0"/>
            <a:t> Fill out the Closing, Const, and End Sale columns to indicate which costs are to be paid at closing, during construction, or upon sale to an end buyer.</a:t>
          </a:r>
        </a:p>
        <a:p>
          <a:endParaRPr lang="en-US" sz="1100" b="0" baseline="0"/>
        </a:p>
        <a:p>
          <a:r>
            <a:rPr lang="en-US" sz="1100" b="0" baseline="0"/>
            <a:t>4. The "Check" column will turn to a green "OK" if the costs in the Closing, Const, and End Sale columns add up to the Total Cost amount for each line item.</a:t>
          </a:r>
        </a:p>
        <a:p>
          <a:endParaRPr lang="en-US" sz="1100" b="0" baseline="0"/>
        </a:p>
        <a:p>
          <a:r>
            <a:rPr lang="en-US" sz="1100" b="0" baseline="0"/>
            <a:t>5. Fill out the "Sources &amp; Loan Sizing" tab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huduser.gov/portal/datasets/il.html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69746-DDF0-445E-BB01-17A627116218}">
  <sheetPr>
    <pageSetUpPr fitToPage="1"/>
  </sheetPr>
  <dimension ref="B1:V63"/>
  <sheetViews>
    <sheetView showGridLines="0" tabSelected="1" zoomScaleNormal="100" workbookViewId="0">
      <pane xSplit="9" ySplit="3" topLeftCell="J4" activePane="bottomRight" state="frozen"/>
      <selection pane="topRight" activeCell="J1" sqref="J1"/>
      <selection pane="bottomLeft" activeCell="A3" sqref="A3"/>
      <selection pane="bottomRight" activeCell="H53" sqref="H53:H58"/>
    </sheetView>
  </sheetViews>
  <sheetFormatPr defaultRowHeight="15" x14ac:dyDescent="0.25"/>
  <cols>
    <col min="1" max="1" width="5.140625" customWidth="1"/>
    <col min="6" max="6" width="9.5703125" bestFit="1" customWidth="1"/>
    <col min="7" max="7" width="2.7109375" customWidth="1"/>
    <col min="8" max="8" width="11" bestFit="1" customWidth="1"/>
    <col min="10" max="12" width="10.5703125" customWidth="1"/>
    <col min="13" max="16" width="7" customWidth="1"/>
    <col min="17" max="17" width="5.5703125" style="27" bestFit="1" customWidth="1"/>
    <col min="18" max="18" width="3.5703125" customWidth="1"/>
    <col min="20" max="20" width="13.28515625" customWidth="1"/>
  </cols>
  <sheetData>
    <row r="1" spans="2:22" ht="15.75" thickBot="1" x14ac:dyDescent="0.3"/>
    <row r="2" spans="2:22" ht="15.75" thickBot="1" x14ac:dyDescent="0.3">
      <c r="B2" s="216" t="str">
        <f>UPPER('Sources &amp; Loan Sizing'!C7) &amp; " DEVELOPMENT COSTS"</f>
        <v xml:space="preserve"> DEVELOPMENT COSTS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8"/>
      <c r="Q2" s="49"/>
    </row>
    <row r="3" spans="2:22" ht="15.75" thickBot="1" x14ac:dyDescent="0.3">
      <c r="B3" s="29"/>
      <c r="C3" s="30"/>
      <c r="D3" s="31"/>
      <c r="E3" s="31"/>
      <c r="F3" s="31"/>
      <c r="G3" s="32"/>
      <c r="H3" s="19" t="s">
        <v>19</v>
      </c>
      <c r="I3" s="1" t="s">
        <v>3</v>
      </c>
      <c r="J3" s="33" t="s">
        <v>18</v>
      </c>
      <c r="K3" s="33" t="s">
        <v>67</v>
      </c>
      <c r="L3" s="33" t="s">
        <v>68</v>
      </c>
      <c r="M3" s="227" t="s">
        <v>20</v>
      </c>
      <c r="N3" s="227"/>
      <c r="O3" s="227"/>
      <c r="P3" s="228"/>
      <c r="Q3" s="61" t="s">
        <v>69</v>
      </c>
      <c r="S3" s="223" t="s">
        <v>98</v>
      </c>
      <c r="T3" s="224"/>
      <c r="U3" s="224"/>
      <c r="V3" s="225"/>
    </row>
    <row r="4" spans="2:22" x14ac:dyDescent="0.25">
      <c r="B4" s="20" t="s">
        <v>21</v>
      </c>
      <c r="C4" s="21"/>
      <c r="D4" s="21"/>
      <c r="E4" s="21"/>
      <c r="F4" s="21"/>
      <c r="G4" s="21"/>
      <c r="H4" s="3"/>
      <c r="I4" s="3"/>
      <c r="J4" s="21"/>
      <c r="K4" s="21"/>
      <c r="L4" s="21"/>
      <c r="M4" s="3"/>
      <c r="N4" s="3"/>
      <c r="O4" s="3"/>
      <c r="P4" s="4"/>
      <c r="Q4" s="62"/>
      <c r="S4" s="123"/>
      <c r="T4" s="124"/>
      <c r="U4" s="124"/>
      <c r="V4" s="125"/>
    </row>
    <row r="5" spans="2:22" x14ac:dyDescent="0.25">
      <c r="B5" s="5" t="s">
        <v>22</v>
      </c>
      <c r="C5" s="22"/>
      <c r="D5" s="22"/>
      <c r="E5" s="22"/>
      <c r="F5" s="22"/>
      <c r="G5" s="22"/>
      <c r="H5" s="6"/>
      <c r="I5" s="53">
        <f>IFERROR(H5/'Sources &amp; Loan Sizing'!$C$12,0)</f>
        <v>0</v>
      </c>
      <c r="J5" s="6">
        <f>H5</f>
        <v>0</v>
      </c>
      <c r="K5" s="6"/>
      <c r="L5" s="6"/>
      <c r="M5" s="202"/>
      <c r="N5" s="203"/>
      <c r="O5" s="203"/>
      <c r="P5" s="204"/>
      <c r="Q5" s="37" t="str">
        <f>IF(H5-SUM(J5:L5)=0,"OK","ERROR")</f>
        <v>OK</v>
      </c>
      <c r="S5" s="64"/>
      <c r="T5" s="65"/>
      <c r="U5" s="65"/>
      <c r="V5" s="66"/>
    </row>
    <row r="6" spans="2:22" x14ac:dyDescent="0.25">
      <c r="B6" s="7" t="s">
        <v>23</v>
      </c>
      <c r="C6" s="22"/>
      <c r="D6" s="202" t="s">
        <v>24</v>
      </c>
      <c r="E6" s="203"/>
      <c r="F6" s="226"/>
      <c r="G6" s="22"/>
      <c r="H6" s="6"/>
      <c r="I6" s="53">
        <f>IFERROR(H6/'Sources &amp; Loan Sizing'!$C$12,0)</f>
        <v>0</v>
      </c>
      <c r="J6" s="6">
        <f t="shared" ref="J6:J7" si="0">H6</f>
        <v>0</v>
      </c>
      <c r="K6" s="6"/>
      <c r="L6" s="6"/>
      <c r="M6" s="202"/>
      <c r="N6" s="203"/>
      <c r="O6" s="203"/>
      <c r="P6" s="204"/>
      <c r="Q6" s="37" t="str">
        <f>IF(H6-SUM(J6:L6)=0,"OK","ERROR")</f>
        <v>OK</v>
      </c>
      <c r="S6" s="64"/>
      <c r="T6" s="65"/>
      <c r="U6" s="65"/>
      <c r="V6" s="66"/>
    </row>
    <row r="7" spans="2:22" x14ac:dyDescent="0.25">
      <c r="B7" s="7" t="s">
        <v>25</v>
      </c>
      <c r="C7" s="22"/>
      <c r="D7" s="202"/>
      <c r="E7" s="203"/>
      <c r="F7" s="226"/>
      <c r="G7" s="22"/>
      <c r="H7" s="6"/>
      <c r="I7" s="53">
        <f>IFERROR(H7/'Sources &amp; Loan Sizing'!$C$12,0)</f>
        <v>0</v>
      </c>
      <c r="J7" s="6">
        <f t="shared" si="0"/>
        <v>0</v>
      </c>
      <c r="K7" s="6"/>
      <c r="L7" s="6"/>
      <c r="M7" s="202"/>
      <c r="N7" s="203"/>
      <c r="O7" s="203"/>
      <c r="P7" s="204"/>
      <c r="Q7" s="37" t="str">
        <f>IF(H7-SUM(J7:L7)=0,"OK","ERROR")</f>
        <v>OK</v>
      </c>
      <c r="S7" s="64"/>
      <c r="T7" s="65"/>
      <c r="U7" s="65"/>
      <c r="V7" s="66"/>
    </row>
    <row r="8" spans="2:22" x14ac:dyDescent="0.25">
      <c r="B8" s="8" t="s">
        <v>26</v>
      </c>
      <c r="C8" s="22"/>
      <c r="D8" s="22"/>
      <c r="E8" s="22"/>
      <c r="F8" s="22"/>
      <c r="G8" s="22"/>
      <c r="H8" s="52">
        <f>SUM(H5:H7)</f>
        <v>0</v>
      </c>
      <c r="I8" s="52">
        <f>SUM(I5:I7)</f>
        <v>0</v>
      </c>
      <c r="J8" s="52">
        <f t="shared" ref="J8:L8" si="1">SUM(J5:J7)</f>
        <v>0</v>
      </c>
      <c r="K8" s="52">
        <f t="shared" si="1"/>
        <v>0</v>
      </c>
      <c r="L8" s="52">
        <f t="shared" si="1"/>
        <v>0</v>
      </c>
      <c r="M8" s="202"/>
      <c r="N8" s="203"/>
      <c r="O8" s="203"/>
      <c r="P8" s="204"/>
      <c r="Q8" s="37" t="str">
        <f>IF(H8-SUM(J8:L8)=0,"OK","ERROR")</f>
        <v>OK</v>
      </c>
      <c r="S8" s="64"/>
      <c r="T8" s="65"/>
      <c r="U8" s="65"/>
      <c r="V8" s="66"/>
    </row>
    <row r="9" spans="2:22" x14ac:dyDescent="0.25">
      <c r="B9" s="2" t="s">
        <v>27</v>
      </c>
      <c r="C9" s="3"/>
      <c r="D9" s="3"/>
      <c r="E9" s="3"/>
      <c r="F9" s="3"/>
      <c r="G9" s="3"/>
      <c r="H9" s="3"/>
      <c r="I9" s="3"/>
      <c r="J9" s="3"/>
      <c r="K9" s="3"/>
      <c r="L9" s="3"/>
      <c r="M9" s="208"/>
      <c r="N9" s="208"/>
      <c r="O9" s="208"/>
      <c r="P9" s="209"/>
      <c r="Q9" s="63"/>
      <c r="S9" s="126"/>
      <c r="T9" s="127"/>
      <c r="U9" s="127"/>
      <c r="V9" s="128"/>
    </row>
    <row r="10" spans="2:22" x14ac:dyDescent="0.25">
      <c r="B10" s="9" t="s">
        <v>28</v>
      </c>
      <c r="C10" s="22"/>
      <c r="D10" s="202"/>
      <c r="E10" s="203"/>
      <c r="F10" s="226"/>
      <c r="G10" s="22"/>
      <c r="H10" s="10"/>
      <c r="I10" s="53">
        <f>IFERROR(H10/'Sources &amp; Loan Sizing'!$C$12,0)</f>
        <v>0</v>
      </c>
      <c r="J10" s="6"/>
      <c r="K10" s="6">
        <f t="shared" ref="K10:K12" si="2">H10</f>
        <v>0</v>
      </c>
      <c r="L10" s="6"/>
      <c r="M10" s="202"/>
      <c r="N10" s="203"/>
      <c r="O10" s="203"/>
      <c r="P10" s="204"/>
      <c r="Q10" s="37" t="str">
        <f t="shared" ref="Q10:Q17" si="3">IF(H10-SUM(J10:L10)=0,"OK","ERROR")</f>
        <v>OK</v>
      </c>
      <c r="S10" s="64"/>
      <c r="T10" s="65"/>
      <c r="U10" s="65"/>
      <c r="V10" s="66"/>
    </row>
    <row r="11" spans="2:22" x14ac:dyDescent="0.25">
      <c r="B11" s="9" t="s">
        <v>60</v>
      </c>
      <c r="C11" s="22"/>
      <c r="D11" s="202"/>
      <c r="E11" s="203"/>
      <c r="F11" s="226"/>
      <c r="G11" s="22"/>
      <c r="H11" s="6"/>
      <c r="I11" s="53">
        <f>IFERROR(H11/'Sources &amp; Loan Sizing'!$C$12,0)</f>
        <v>0</v>
      </c>
      <c r="J11" s="6"/>
      <c r="K11" s="6">
        <f t="shared" si="2"/>
        <v>0</v>
      </c>
      <c r="L11" s="6"/>
      <c r="M11" s="202"/>
      <c r="N11" s="203"/>
      <c r="O11" s="203"/>
      <c r="P11" s="204"/>
      <c r="Q11" s="37" t="str">
        <f t="shared" si="3"/>
        <v>OK</v>
      </c>
      <c r="S11" s="64"/>
      <c r="T11" s="65"/>
      <c r="U11" s="65"/>
      <c r="V11" s="66"/>
    </row>
    <row r="12" spans="2:22" x14ac:dyDescent="0.25">
      <c r="B12" s="9" t="s">
        <v>25</v>
      </c>
      <c r="C12" s="22"/>
      <c r="D12" s="202"/>
      <c r="E12" s="203"/>
      <c r="F12" s="226"/>
      <c r="G12" s="22"/>
      <c r="H12" s="11"/>
      <c r="I12" s="53">
        <f>IFERROR(H12/'Sources &amp; Loan Sizing'!$C$12,0)</f>
        <v>0</v>
      </c>
      <c r="J12" s="6"/>
      <c r="K12" s="6">
        <f t="shared" si="2"/>
        <v>0</v>
      </c>
      <c r="L12" s="6"/>
      <c r="M12" s="202"/>
      <c r="N12" s="203"/>
      <c r="O12" s="203"/>
      <c r="P12" s="204"/>
      <c r="Q12" s="37" t="str">
        <f t="shared" si="3"/>
        <v>OK</v>
      </c>
      <c r="S12" s="64"/>
      <c r="T12" s="65"/>
      <c r="U12" s="65"/>
      <c r="V12" s="66"/>
    </row>
    <row r="13" spans="2:22" x14ac:dyDescent="0.25">
      <c r="B13" s="12" t="s">
        <v>29</v>
      </c>
      <c r="C13" s="22"/>
      <c r="D13" s="22"/>
      <c r="E13" s="22"/>
      <c r="F13" s="22"/>
      <c r="G13" s="22"/>
      <c r="H13" s="54">
        <f>SUM(H10:H12)</f>
        <v>0</v>
      </c>
      <c r="I13" s="54">
        <f>SUM(I10:I12)</f>
        <v>0</v>
      </c>
      <c r="J13" s="54">
        <f t="shared" ref="J13:L13" si="4">SUM(J10:J12)</f>
        <v>0</v>
      </c>
      <c r="K13" s="54">
        <f t="shared" si="4"/>
        <v>0</v>
      </c>
      <c r="L13" s="54">
        <f t="shared" si="4"/>
        <v>0</v>
      </c>
      <c r="M13" s="202"/>
      <c r="N13" s="203"/>
      <c r="O13" s="203"/>
      <c r="P13" s="204"/>
      <c r="Q13" s="37" t="str">
        <f t="shared" si="3"/>
        <v>OK</v>
      </c>
      <c r="S13" s="64"/>
      <c r="T13" s="65"/>
      <c r="U13" s="65"/>
      <c r="V13" s="66"/>
    </row>
    <row r="14" spans="2:22" x14ac:dyDescent="0.25">
      <c r="B14" s="7" t="s">
        <v>30</v>
      </c>
      <c r="C14" s="22"/>
      <c r="D14" s="23"/>
      <c r="E14" s="24"/>
      <c r="F14" s="55">
        <f>IFERROR(H14/H13,0)</f>
        <v>0</v>
      </c>
      <c r="G14" s="22"/>
      <c r="H14" s="6"/>
      <c r="I14" s="53">
        <f>IFERROR(H14/'Sources &amp; Loan Sizing'!$C$12,0)</f>
        <v>0</v>
      </c>
      <c r="J14" s="6"/>
      <c r="K14" s="6">
        <f>H14</f>
        <v>0</v>
      </c>
      <c r="L14" s="6"/>
      <c r="M14" s="202"/>
      <c r="N14" s="203"/>
      <c r="O14" s="203"/>
      <c r="P14" s="204"/>
      <c r="Q14" s="37" t="str">
        <f t="shared" si="3"/>
        <v>OK</v>
      </c>
      <c r="S14" s="64"/>
      <c r="T14" s="65"/>
      <c r="U14" s="65"/>
      <c r="V14" s="66"/>
    </row>
    <row r="15" spans="2:22" x14ac:dyDescent="0.25">
      <c r="B15" s="5" t="s">
        <v>31</v>
      </c>
      <c r="C15" s="22"/>
      <c r="D15" s="23"/>
      <c r="E15" s="23"/>
      <c r="F15" s="13"/>
      <c r="G15" s="22"/>
      <c r="H15" s="56">
        <f>SUM(H13:H14)</f>
        <v>0</v>
      </c>
      <c r="I15" s="56">
        <f>SUM(I13:I14:I14)</f>
        <v>0</v>
      </c>
      <c r="J15" s="56">
        <f>SUM(J13:J14:J14)</f>
        <v>0</v>
      </c>
      <c r="K15" s="56">
        <f>SUM(K13:K14:K14)</f>
        <v>0</v>
      </c>
      <c r="L15" s="56">
        <f>SUM(L13:L14:L14)</f>
        <v>0</v>
      </c>
      <c r="M15" s="202"/>
      <c r="N15" s="203"/>
      <c r="O15" s="203"/>
      <c r="P15" s="204"/>
      <c r="Q15" s="37" t="str">
        <f t="shared" si="3"/>
        <v>OK</v>
      </c>
      <c r="S15" s="64"/>
      <c r="T15" s="65"/>
      <c r="U15" s="65"/>
      <c r="V15" s="66"/>
    </row>
    <row r="16" spans="2:22" x14ac:dyDescent="0.25">
      <c r="B16" s="7" t="s">
        <v>8</v>
      </c>
      <c r="C16" s="22"/>
      <c r="D16" s="22"/>
      <c r="E16" s="25"/>
      <c r="F16" s="55">
        <f>IFERROR(H16/H15,0)</f>
        <v>0</v>
      </c>
      <c r="G16" s="22"/>
      <c r="H16" s="6"/>
      <c r="I16" s="53">
        <f>IFERROR(H16/'Sources &amp; Loan Sizing'!$C$12,0)</f>
        <v>0</v>
      </c>
      <c r="J16" s="6"/>
      <c r="K16" s="6">
        <f>H16</f>
        <v>0</v>
      </c>
      <c r="L16" s="6"/>
      <c r="M16" s="202"/>
      <c r="N16" s="203"/>
      <c r="O16" s="203"/>
      <c r="P16" s="204"/>
      <c r="Q16" s="37" t="str">
        <f t="shared" si="3"/>
        <v>OK</v>
      </c>
      <c r="S16" s="64"/>
      <c r="T16" s="65"/>
      <c r="U16" s="65"/>
      <c r="V16" s="66"/>
    </row>
    <row r="17" spans="2:22" x14ac:dyDescent="0.25">
      <c r="B17" s="8" t="s">
        <v>32</v>
      </c>
      <c r="C17" s="22"/>
      <c r="D17" s="22"/>
      <c r="E17" s="22"/>
      <c r="F17" s="26"/>
      <c r="G17" s="22"/>
      <c r="H17" s="52">
        <f>H15+H16</f>
        <v>0</v>
      </c>
      <c r="I17" s="52">
        <f t="shared" ref="I17:L17" si="5">I15+I16</f>
        <v>0</v>
      </c>
      <c r="J17" s="52">
        <f t="shared" si="5"/>
        <v>0</v>
      </c>
      <c r="K17" s="52">
        <f t="shared" si="5"/>
        <v>0</v>
      </c>
      <c r="L17" s="52">
        <f t="shared" si="5"/>
        <v>0</v>
      </c>
      <c r="M17" s="202"/>
      <c r="N17" s="203"/>
      <c r="O17" s="203"/>
      <c r="P17" s="204"/>
      <c r="Q17" s="37" t="str">
        <f t="shared" si="3"/>
        <v>OK</v>
      </c>
      <c r="S17" s="64"/>
      <c r="T17" s="65"/>
      <c r="U17" s="65"/>
      <c r="V17" s="66"/>
    </row>
    <row r="18" spans="2:22" x14ac:dyDescent="0.25">
      <c r="B18" s="2" t="s">
        <v>33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208"/>
      <c r="N18" s="208"/>
      <c r="O18" s="208"/>
      <c r="P18" s="209"/>
      <c r="Q18" s="63"/>
      <c r="S18" s="126"/>
      <c r="T18" s="127"/>
      <c r="U18" s="127"/>
      <c r="V18" s="128"/>
    </row>
    <row r="19" spans="2:22" x14ac:dyDescent="0.25">
      <c r="B19" s="8" t="s">
        <v>34</v>
      </c>
      <c r="C19" s="22"/>
      <c r="D19" s="22"/>
      <c r="E19" s="22"/>
      <c r="F19" s="22"/>
      <c r="G19" s="22"/>
      <c r="H19" s="6"/>
      <c r="I19" s="52">
        <f>IFERROR(H19/'Sources &amp; Loan Sizing'!$C$12,0)</f>
        <v>0</v>
      </c>
      <c r="J19" s="6"/>
      <c r="K19" s="6">
        <f>H19</f>
        <v>0</v>
      </c>
      <c r="L19" s="6"/>
      <c r="M19" s="202"/>
      <c r="N19" s="203"/>
      <c r="O19" s="203"/>
      <c r="P19" s="204"/>
      <c r="Q19" s="37" t="str">
        <f>IF(H19-SUM(J19:L19)=0,"OK","ERROR")</f>
        <v>OK</v>
      </c>
      <c r="S19" s="64"/>
      <c r="T19" s="65"/>
      <c r="U19" s="65"/>
      <c r="V19" s="66"/>
    </row>
    <row r="20" spans="2:22" x14ac:dyDescent="0.25">
      <c r="B20" s="2" t="s">
        <v>35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208"/>
      <c r="N20" s="208"/>
      <c r="O20" s="208"/>
      <c r="P20" s="209"/>
      <c r="Q20" s="63"/>
      <c r="S20" s="126"/>
      <c r="T20" s="127"/>
      <c r="U20" s="127"/>
      <c r="V20" s="128"/>
    </row>
    <row r="21" spans="2:22" x14ac:dyDescent="0.25">
      <c r="B21" s="7" t="s">
        <v>66</v>
      </c>
      <c r="C21" s="22"/>
      <c r="D21" s="23"/>
      <c r="E21" s="23"/>
      <c r="F21" s="23"/>
      <c r="G21" s="22"/>
      <c r="H21" s="6"/>
      <c r="I21" s="53">
        <f>IFERROR(H21/'Sources &amp; Loan Sizing'!$C$12,0)</f>
        <v>0</v>
      </c>
      <c r="J21" s="6">
        <f t="shared" ref="J21:J27" si="6">H21</f>
        <v>0</v>
      </c>
      <c r="K21" s="6"/>
      <c r="L21" s="6"/>
      <c r="M21" s="202"/>
      <c r="N21" s="203"/>
      <c r="O21" s="203"/>
      <c r="P21" s="204"/>
      <c r="Q21" s="37" t="str">
        <f t="shared" ref="Q21:Q38" si="7">IF(H21-SUM(J21:L21)=0,"OK","ERROR")</f>
        <v>OK</v>
      </c>
      <c r="S21" s="64"/>
      <c r="T21" s="65"/>
      <c r="U21" s="65"/>
      <c r="V21" s="66"/>
    </row>
    <row r="22" spans="2:22" x14ac:dyDescent="0.25">
      <c r="B22" s="7" t="s">
        <v>65</v>
      </c>
      <c r="C22" s="22"/>
      <c r="D22" s="23"/>
      <c r="E22" s="23"/>
      <c r="F22" s="23"/>
      <c r="G22" s="22"/>
      <c r="H22" s="6"/>
      <c r="I22" s="53">
        <f>IFERROR(H22/'Sources &amp; Loan Sizing'!$C$12,0)</f>
        <v>0</v>
      </c>
      <c r="J22" s="6">
        <f t="shared" si="6"/>
        <v>0</v>
      </c>
      <c r="K22" s="6"/>
      <c r="L22" s="6"/>
      <c r="M22" s="202"/>
      <c r="N22" s="203"/>
      <c r="O22" s="203"/>
      <c r="P22" s="204"/>
      <c r="Q22" s="37" t="str">
        <f t="shared" si="7"/>
        <v>OK</v>
      </c>
      <c r="S22" s="64"/>
      <c r="T22" s="65"/>
      <c r="U22" s="65"/>
      <c r="V22" s="66"/>
    </row>
    <row r="23" spans="2:22" x14ac:dyDescent="0.25">
      <c r="B23" s="7" t="s">
        <v>16</v>
      </c>
      <c r="C23" s="22"/>
      <c r="D23" s="23"/>
      <c r="E23" s="23"/>
      <c r="F23" s="23"/>
      <c r="G23" s="22"/>
      <c r="H23" s="6"/>
      <c r="I23" s="53">
        <f>IFERROR(H23/'Sources &amp; Loan Sizing'!$C$12,0)</f>
        <v>0</v>
      </c>
      <c r="J23" s="6">
        <f t="shared" si="6"/>
        <v>0</v>
      </c>
      <c r="K23" s="6"/>
      <c r="L23" s="6"/>
      <c r="M23" s="202"/>
      <c r="N23" s="203"/>
      <c r="O23" s="203"/>
      <c r="P23" s="204"/>
      <c r="Q23" s="37" t="str">
        <f t="shared" si="7"/>
        <v>OK</v>
      </c>
      <c r="S23" s="64"/>
      <c r="T23" s="65"/>
      <c r="U23" s="65"/>
      <c r="V23" s="66"/>
    </row>
    <row r="24" spans="2:22" x14ac:dyDescent="0.25">
      <c r="B24" s="7" t="s">
        <v>9</v>
      </c>
      <c r="C24" s="22"/>
      <c r="D24" s="23"/>
      <c r="E24" s="23"/>
      <c r="F24" s="23"/>
      <c r="G24" s="22"/>
      <c r="H24" s="6"/>
      <c r="I24" s="53">
        <f>IFERROR(H24/'Sources &amp; Loan Sizing'!$C$12,0)</f>
        <v>0</v>
      </c>
      <c r="J24" s="6">
        <f t="shared" si="6"/>
        <v>0</v>
      </c>
      <c r="K24" s="6"/>
      <c r="L24" s="6"/>
      <c r="M24" s="202"/>
      <c r="N24" s="203"/>
      <c r="O24" s="203"/>
      <c r="P24" s="204"/>
      <c r="Q24" s="37" t="str">
        <f t="shared" si="7"/>
        <v>OK</v>
      </c>
      <c r="S24" s="64"/>
      <c r="T24" s="65"/>
      <c r="U24" s="65"/>
      <c r="V24" s="66"/>
    </row>
    <row r="25" spans="2:22" x14ac:dyDescent="0.25">
      <c r="B25" s="7" t="s">
        <v>13</v>
      </c>
      <c r="C25" s="22"/>
      <c r="D25" s="23"/>
      <c r="E25" s="23"/>
      <c r="F25" s="23"/>
      <c r="G25" s="22"/>
      <c r="H25" s="6"/>
      <c r="I25" s="53">
        <f>IFERROR(H25/'Sources &amp; Loan Sizing'!$C$12,0)</f>
        <v>0</v>
      </c>
      <c r="J25" s="6">
        <f t="shared" si="6"/>
        <v>0</v>
      </c>
      <c r="K25" s="6"/>
      <c r="L25" s="6"/>
      <c r="M25" s="202"/>
      <c r="N25" s="203"/>
      <c r="O25" s="203"/>
      <c r="P25" s="204"/>
      <c r="Q25" s="37" t="str">
        <f t="shared" si="7"/>
        <v>OK</v>
      </c>
      <c r="S25" s="64"/>
      <c r="T25" s="65"/>
      <c r="U25" s="65"/>
      <c r="V25" s="66"/>
    </row>
    <row r="26" spans="2:22" x14ac:dyDescent="0.25">
      <c r="B26" s="7" t="s">
        <v>47</v>
      </c>
      <c r="C26" s="22"/>
      <c r="D26" s="23"/>
      <c r="E26" s="23"/>
      <c r="F26" s="23"/>
      <c r="G26" s="22"/>
      <c r="H26" s="6"/>
      <c r="I26" s="53">
        <f>IFERROR(H26/'Sources &amp; Loan Sizing'!$C$12,0)</f>
        <v>0</v>
      </c>
      <c r="J26" s="6">
        <f t="shared" si="6"/>
        <v>0</v>
      </c>
      <c r="K26" s="6"/>
      <c r="L26" s="6"/>
      <c r="M26" s="202"/>
      <c r="N26" s="203"/>
      <c r="O26" s="203"/>
      <c r="P26" s="204"/>
      <c r="Q26" s="37" t="str">
        <f t="shared" si="7"/>
        <v>OK</v>
      </c>
      <c r="S26" s="64"/>
      <c r="T26" s="65"/>
      <c r="U26" s="65"/>
      <c r="V26" s="66"/>
    </row>
    <row r="27" spans="2:22" x14ac:dyDescent="0.25">
      <c r="B27" s="7" t="s">
        <v>36</v>
      </c>
      <c r="C27" s="22"/>
      <c r="D27" s="23"/>
      <c r="E27" s="23"/>
      <c r="F27" s="23"/>
      <c r="G27" s="22"/>
      <c r="H27" s="6"/>
      <c r="I27" s="53">
        <f>IFERROR(H27/'Sources &amp; Loan Sizing'!$C$12,0)</f>
        <v>0</v>
      </c>
      <c r="J27" s="6">
        <f t="shared" si="6"/>
        <v>0</v>
      </c>
      <c r="K27" s="6"/>
      <c r="L27" s="6"/>
      <c r="M27" s="202"/>
      <c r="N27" s="203"/>
      <c r="O27" s="203"/>
      <c r="P27" s="204"/>
      <c r="Q27" s="37" t="str">
        <f t="shared" si="7"/>
        <v>OK</v>
      </c>
      <c r="S27" s="64"/>
      <c r="T27" s="65"/>
      <c r="U27" s="65"/>
      <c r="V27" s="66"/>
    </row>
    <row r="28" spans="2:22" x14ac:dyDescent="0.25">
      <c r="B28" s="7" t="s">
        <v>48</v>
      </c>
      <c r="C28" s="22"/>
      <c r="D28" s="23"/>
      <c r="E28" s="23"/>
      <c r="F28" s="23"/>
      <c r="G28" s="22"/>
      <c r="H28" s="6"/>
      <c r="I28" s="53">
        <f>IFERROR(H28/'Sources &amp; Loan Sizing'!$C$12,0)</f>
        <v>0</v>
      </c>
      <c r="J28" s="6"/>
      <c r="K28" s="6">
        <f t="shared" ref="K28:K33" si="8">H28</f>
        <v>0</v>
      </c>
      <c r="L28" s="6"/>
      <c r="M28" s="202"/>
      <c r="N28" s="203"/>
      <c r="O28" s="203"/>
      <c r="P28" s="204"/>
      <c r="Q28" s="37" t="str">
        <f t="shared" si="7"/>
        <v>OK</v>
      </c>
      <c r="S28" s="64"/>
      <c r="T28" s="65"/>
      <c r="U28" s="65"/>
      <c r="V28" s="66"/>
    </row>
    <row r="29" spans="2:22" x14ac:dyDescent="0.25">
      <c r="B29" s="7" t="s">
        <v>15</v>
      </c>
      <c r="C29" s="22"/>
      <c r="D29" s="23"/>
      <c r="E29" s="23"/>
      <c r="F29" s="23"/>
      <c r="G29" s="22"/>
      <c r="H29" s="6"/>
      <c r="I29" s="53">
        <f>IFERROR(H29/'Sources &amp; Loan Sizing'!$C$12,0)</f>
        <v>0</v>
      </c>
      <c r="J29" s="6">
        <f>H29</f>
        <v>0</v>
      </c>
      <c r="K29" s="6"/>
      <c r="L29" s="6"/>
      <c r="M29" s="202"/>
      <c r="N29" s="203"/>
      <c r="O29" s="203"/>
      <c r="P29" s="204"/>
      <c r="Q29" s="37" t="str">
        <f t="shared" si="7"/>
        <v>OK</v>
      </c>
      <c r="S29" s="64"/>
      <c r="T29" s="65"/>
      <c r="U29" s="65"/>
      <c r="V29" s="66"/>
    </row>
    <row r="30" spans="2:22" x14ac:dyDescent="0.25">
      <c r="B30" s="7" t="s">
        <v>50</v>
      </c>
      <c r="C30" s="22"/>
      <c r="D30" s="23"/>
      <c r="E30" s="23"/>
      <c r="F30" s="23"/>
      <c r="G30" s="22"/>
      <c r="H30" s="6"/>
      <c r="I30" s="53">
        <f>IFERROR(H30/'Sources &amp; Loan Sizing'!$C$12,0)</f>
        <v>0</v>
      </c>
      <c r="J30" s="6"/>
      <c r="K30" s="6">
        <f t="shared" si="8"/>
        <v>0</v>
      </c>
      <c r="L30" s="6"/>
      <c r="M30" s="202"/>
      <c r="N30" s="203"/>
      <c r="O30" s="203"/>
      <c r="P30" s="204"/>
      <c r="Q30" s="37" t="str">
        <f t="shared" si="7"/>
        <v>OK</v>
      </c>
      <c r="S30" s="64"/>
      <c r="T30" s="65"/>
      <c r="U30" s="65"/>
      <c r="V30" s="66"/>
    </row>
    <row r="31" spans="2:22" x14ac:dyDescent="0.25">
      <c r="B31" s="7" t="s">
        <v>61</v>
      </c>
      <c r="C31" s="22"/>
      <c r="D31" s="23"/>
      <c r="E31" s="23"/>
      <c r="F31" s="23"/>
      <c r="G31" s="22"/>
      <c r="H31" s="6"/>
      <c r="I31" s="53">
        <f>IFERROR(H31/'Sources &amp; Loan Sizing'!$C$12,0)</f>
        <v>0</v>
      </c>
      <c r="J31" s="6"/>
      <c r="K31" s="6">
        <f t="shared" si="8"/>
        <v>0</v>
      </c>
      <c r="L31" s="6"/>
      <c r="M31" s="202"/>
      <c r="N31" s="203"/>
      <c r="O31" s="203"/>
      <c r="P31" s="204"/>
      <c r="Q31" s="37" t="str">
        <f t="shared" si="7"/>
        <v>OK</v>
      </c>
      <c r="S31" s="64"/>
      <c r="T31" s="65"/>
      <c r="U31" s="65"/>
      <c r="V31" s="66"/>
    </row>
    <row r="32" spans="2:22" x14ac:dyDescent="0.25">
      <c r="B32" s="7" t="s">
        <v>49</v>
      </c>
      <c r="C32" s="22"/>
      <c r="D32" s="23"/>
      <c r="E32" s="23"/>
      <c r="F32" s="23"/>
      <c r="G32" s="22"/>
      <c r="H32" s="6"/>
      <c r="I32" s="53">
        <f>IFERROR(H32/'Sources &amp; Loan Sizing'!$C$12,0)</f>
        <v>0</v>
      </c>
      <c r="J32" s="6"/>
      <c r="K32" s="6">
        <f t="shared" si="8"/>
        <v>0</v>
      </c>
      <c r="L32" s="6"/>
      <c r="M32" s="202"/>
      <c r="N32" s="203"/>
      <c r="O32" s="203"/>
      <c r="P32" s="204"/>
      <c r="Q32" s="37" t="str">
        <f t="shared" si="7"/>
        <v>OK</v>
      </c>
      <c r="S32" s="64"/>
      <c r="T32" s="65"/>
      <c r="U32" s="65"/>
      <c r="V32" s="66"/>
    </row>
    <row r="33" spans="2:22" x14ac:dyDescent="0.25">
      <c r="B33" s="7" t="s">
        <v>51</v>
      </c>
      <c r="C33" s="22"/>
      <c r="D33" s="23"/>
      <c r="E33" s="23"/>
      <c r="F33" s="23"/>
      <c r="G33" s="22"/>
      <c r="H33" s="6"/>
      <c r="I33" s="53">
        <f>IFERROR(H33/'Sources &amp; Loan Sizing'!$C$12,0)</f>
        <v>0</v>
      </c>
      <c r="J33" s="6"/>
      <c r="K33" s="6">
        <f t="shared" si="8"/>
        <v>0</v>
      </c>
      <c r="L33" s="6"/>
      <c r="M33" s="202"/>
      <c r="N33" s="203"/>
      <c r="O33" s="203"/>
      <c r="P33" s="204"/>
      <c r="Q33" s="37" t="str">
        <f t="shared" si="7"/>
        <v>OK</v>
      </c>
      <c r="S33" s="64"/>
      <c r="T33" s="65"/>
      <c r="U33" s="65"/>
      <c r="V33" s="66"/>
    </row>
    <row r="34" spans="2:22" x14ac:dyDescent="0.25">
      <c r="B34" s="7" t="s">
        <v>64</v>
      </c>
      <c r="C34" s="22"/>
      <c r="D34" s="23"/>
      <c r="E34" s="23"/>
      <c r="F34" s="23"/>
      <c r="G34" s="22"/>
      <c r="H34" s="6"/>
      <c r="I34" s="53">
        <f>IFERROR(H34/'Sources &amp; Loan Sizing'!$C$12,0)</f>
        <v>0</v>
      </c>
      <c r="J34" s="6">
        <f>H34</f>
        <v>0</v>
      </c>
      <c r="K34" s="6"/>
      <c r="L34" s="6"/>
      <c r="M34" s="202"/>
      <c r="N34" s="203"/>
      <c r="O34" s="203"/>
      <c r="P34" s="204"/>
      <c r="Q34" s="37" t="str">
        <f t="shared" si="7"/>
        <v>OK</v>
      </c>
      <c r="S34" s="64"/>
      <c r="T34" s="65"/>
      <c r="U34" s="65"/>
      <c r="V34" s="66"/>
    </row>
    <row r="35" spans="2:22" x14ac:dyDescent="0.25">
      <c r="B35" s="7" t="s">
        <v>14</v>
      </c>
      <c r="C35" s="22"/>
      <c r="D35" s="23"/>
      <c r="E35" s="23"/>
      <c r="F35" s="23"/>
      <c r="G35" s="22"/>
      <c r="H35" s="6"/>
      <c r="I35" s="53">
        <f>IFERROR(H35/'Sources &amp; Loan Sizing'!$C$12,0)</f>
        <v>0</v>
      </c>
      <c r="J35" s="6">
        <f>H35</f>
        <v>0</v>
      </c>
      <c r="K35" s="6"/>
      <c r="L35" s="6"/>
      <c r="M35" s="202"/>
      <c r="N35" s="203"/>
      <c r="O35" s="203"/>
      <c r="P35" s="204"/>
      <c r="Q35" s="37" t="str">
        <f t="shared" si="7"/>
        <v>OK</v>
      </c>
      <c r="S35" s="64"/>
      <c r="T35" s="65"/>
      <c r="U35" s="65"/>
      <c r="V35" s="66"/>
    </row>
    <row r="36" spans="2:22" x14ac:dyDescent="0.25">
      <c r="B36" s="7" t="s">
        <v>37</v>
      </c>
      <c r="C36" s="22"/>
      <c r="D36" s="219"/>
      <c r="E36" s="220"/>
      <c r="F36" s="221"/>
      <c r="G36" s="22"/>
      <c r="H36" s="6"/>
      <c r="I36" s="53">
        <f>IFERROR(H36/'Sources &amp; Loan Sizing'!$C$12,0)</f>
        <v>0</v>
      </c>
      <c r="J36" s="6">
        <f>H36</f>
        <v>0</v>
      </c>
      <c r="K36" s="6"/>
      <c r="L36" s="6"/>
      <c r="M36" s="202"/>
      <c r="N36" s="203"/>
      <c r="O36" s="203"/>
      <c r="P36" s="204"/>
      <c r="Q36" s="37" t="str">
        <f t="shared" si="7"/>
        <v>OK</v>
      </c>
      <c r="S36" s="64"/>
      <c r="T36" s="65"/>
      <c r="U36" s="65"/>
      <c r="V36" s="66"/>
    </row>
    <row r="37" spans="2:22" x14ac:dyDescent="0.25">
      <c r="B37" s="7" t="s">
        <v>37</v>
      </c>
      <c r="C37" s="22"/>
      <c r="D37" s="219"/>
      <c r="E37" s="220"/>
      <c r="F37" s="221"/>
      <c r="G37" s="22"/>
      <c r="H37" s="6"/>
      <c r="I37" s="53">
        <f>IFERROR(H37/'Sources &amp; Loan Sizing'!$C$12,0)</f>
        <v>0</v>
      </c>
      <c r="J37" s="6">
        <f>H37</f>
        <v>0</v>
      </c>
      <c r="K37" s="6"/>
      <c r="L37" s="6"/>
      <c r="M37" s="202"/>
      <c r="N37" s="203"/>
      <c r="O37" s="203"/>
      <c r="P37" s="204"/>
      <c r="Q37" s="37" t="str">
        <f t="shared" si="7"/>
        <v>OK</v>
      </c>
      <c r="S37" s="64"/>
      <c r="T37" s="65"/>
      <c r="U37" s="65"/>
      <c r="V37" s="66"/>
    </row>
    <row r="38" spans="2:22" x14ac:dyDescent="0.25">
      <c r="B38" s="8" t="s">
        <v>38</v>
      </c>
      <c r="C38" s="22"/>
      <c r="D38" s="22"/>
      <c r="E38" s="22"/>
      <c r="F38" s="22"/>
      <c r="G38" s="22"/>
      <c r="H38" s="57">
        <f>SUM(H21:H37)</f>
        <v>0</v>
      </c>
      <c r="I38" s="57">
        <f>SUM(I21:I37)</f>
        <v>0</v>
      </c>
      <c r="J38" s="57">
        <f t="shared" ref="J38:L38" si="9">SUM(J21:J37)</f>
        <v>0</v>
      </c>
      <c r="K38" s="57">
        <f t="shared" si="9"/>
        <v>0</v>
      </c>
      <c r="L38" s="57">
        <f t="shared" si="9"/>
        <v>0</v>
      </c>
      <c r="M38" s="202"/>
      <c r="N38" s="203"/>
      <c r="O38" s="203"/>
      <c r="P38" s="204"/>
      <c r="Q38" s="37" t="str">
        <f t="shared" si="7"/>
        <v>OK</v>
      </c>
      <c r="S38" s="64"/>
      <c r="T38" s="65"/>
      <c r="U38" s="65"/>
      <c r="V38" s="66"/>
    </row>
    <row r="39" spans="2:22" x14ac:dyDescent="0.25">
      <c r="B39" s="2" t="s">
        <v>39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208"/>
      <c r="N39" s="208"/>
      <c r="O39" s="208"/>
      <c r="P39" s="209"/>
      <c r="Q39" s="63"/>
      <c r="S39" s="126"/>
      <c r="T39" s="127"/>
      <c r="U39" s="127"/>
      <c r="V39" s="128"/>
    </row>
    <row r="40" spans="2:22" x14ac:dyDescent="0.25">
      <c r="B40" s="7" t="s">
        <v>7</v>
      </c>
      <c r="C40" s="22"/>
      <c r="D40" s="22"/>
      <c r="E40" s="22"/>
      <c r="F40" s="22"/>
      <c r="G40" s="22"/>
      <c r="H40" s="6"/>
      <c r="I40" s="53">
        <f>IFERROR(H40/'Sources &amp; Loan Sizing'!$C$12,0)</f>
        <v>0</v>
      </c>
      <c r="J40" s="6"/>
      <c r="K40" s="6"/>
      <c r="L40" s="6">
        <f>H40-J40-K40</f>
        <v>0</v>
      </c>
      <c r="M40" s="202"/>
      <c r="N40" s="203"/>
      <c r="O40" s="203"/>
      <c r="P40" s="204"/>
      <c r="Q40" s="37" t="str">
        <f>IF(H40-SUM(J40:L40)=0,"OK","ERROR")</f>
        <v>OK</v>
      </c>
      <c r="S40" s="64"/>
      <c r="T40" s="65"/>
      <c r="U40" s="65"/>
      <c r="V40" s="66"/>
    </row>
    <row r="41" spans="2:22" x14ac:dyDescent="0.25">
      <c r="B41" s="7" t="s">
        <v>40</v>
      </c>
      <c r="C41" s="22"/>
      <c r="D41" s="22"/>
      <c r="E41" s="22"/>
      <c r="F41" s="22"/>
      <c r="G41" s="22"/>
      <c r="H41" s="6"/>
      <c r="I41" s="53">
        <f>IFERROR(H41/'Sources &amp; Loan Sizing'!$C$12,0)</f>
        <v>0</v>
      </c>
      <c r="J41" s="6">
        <f>H41</f>
        <v>0</v>
      </c>
      <c r="K41" s="6"/>
      <c r="L41" s="6"/>
      <c r="M41" s="202"/>
      <c r="N41" s="203"/>
      <c r="O41" s="203"/>
      <c r="P41" s="204"/>
      <c r="Q41" s="37" t="str">
        <f>IF(H41-SUM(J41:L41)=0,"OK","ERROR")</f>
        <v>OK</v>
      </c>
      <c r="S41" s="64"/>
      <c r="T41" s="65"/>
      <c r="U41" s="65"/>
      <c r="V41" s="66"/>
    </row>
    <row r="42" spans="2:22" x14ac:dyDescent="0.25">
      <c r="B42" s="7" t="s">
        <v>41</v>
      </c>
      <c r="C42" s="22"/>
      <c r="D42" s="22"/>
      <c r="E42" s="22"/>
      <c r="F42" s="22"/>
      <c r="G42" s="22"/>
      <c r="H42" s="6"/>
      <c r="I42" s="53">
        <f>IFERROR(H42/'Sources &amp; Loan Sizing'!$C$12,0)</f>
        <v>0</v>
      </c>
      <c r="J42" s="6"/>
      <c r="K42" s="6">
        <f>H42</f>
        <v>0</v>
      </c>
      <c r="L42" s="6"/>
      <c r="M42" s="202"/>
      <c r="N42" s="203"/>
      <c r="O42" s="203"/>
      <c r="P42" s="204"/>
      <c r="Q42" s="37" t="str">
        <f>IF(H42-SUM(J42:L42)=0,"OK","ERROR")</f>
        <v>OK</v>
      </c>
      <c r="S42" s="64"/>
      <c r="T42" s="65"/>
      <c r="U42" s="65"/>
      <c r="V42" s="66"/>
    </row>
    <row r="43" spans="2:22" x14ac:dyDescent="0.25">
      <c r="B43" s="7" t="s">
        <v>25</v>
      </c>
      <c r="C43" s="22"/>
      <c r="D43" s="210"/>
      <c r="E43" s="211"/>
      <c r="F43" s="222"/>
      <c r="G43" s="22"/>
      <c r="H43" s="6"/>
      <c r="I43" s="53">
        <f>IFERROR(H43/'Sources &amp; Loan Sizing'!$C$12,0)</f>
        <v>0</v>
      </c>
      <c r="J43" s="6"/>
      <c r="K43" s="6"/>
      <c r="L43" s="6"/>
      <c r="M43" s="202"/>
      <c r="N43" s="203"/>
      <c r="O43" s="203"/>
      <c r="P43" s="204"/>
      <c r="Q43" s="37" t="str">
        <f>IF(H43-SUM(J43:L43)=0,"OK","ERROR")</f>
        <v>OK</v>
      </c>
      <c r="S43" s="64"/>
      <c r="T43" s="65"/>
      <c r="U43" s="65"/>
      <c r="V43" s="66"/>
    </row>
    <row r="44" spans="2:22" x14ac:dyDescent="0.25">
      <c r="B44" s="8" t="s">
        <v>42</v>
      </c>
      <c r="C44" s="22"/>
      <c r="D44" s="14" t="s">
        <v>43</v>
      </c>
      <c r="F44" s="58">
        <f>IFERROR(H44/(H61-H44),0)</f>
        <v>0</v>
      </c>
      <c r="G44" s="22"/>
      <c r="H44" s="52">
        <f>SUM(H40:H43)</f>
        <v>0</v>
      </c>
      <c r="I44" s="52">
        <f>SUM(I40:I43)</f>
        <v>0</v>
      </c>
      <c r="J44" s="52">
        <f t="shared" ref="J44:L44" si="10">SUM(J40:J43)</f>
        <v>0</v>
      </c>
      <c r="K44" s="52">
        <f t="shared" si="10"/>
        <v>0</v>
      </c>
      <c r="L44" s="52">
        <f t="shared" si="10"/>
        <v>0</v>
      </c>
      <c r="M44" s="202"/>
      <c r="N44" s="203"/>
      <c r="O44" s="203"/>
      <c r="P44" s="204"/>
      <c r="Q44" s="37" t="str">
        <f>IF(H44-SUM(J44:L44)=0,"OK","ERROR")</f>
        <v>OK</v>
      </c>
      <c r="S44" s="64"/>
      <c r="T44" s="65"/>
      <c r="U44" s="65"/>
      <c r="V44" s="66"/>
    </row>
    <row r="45" spans="2:22" x14ac:dyDescent="0.25">
      <c r="B45" s="2" t="s">
        <v>54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208"/>
      <c r="N45" s="208"/>
      <c r="O45" s="208"/>
      <c r="P45" s="209"/>
      <c r="Q45" s="63"/>
      <c r="S45" s="126"/>
      <c r="T45" s="127"/>
      <c r="U45" s="127"/>
      <c r="V45" s="128"/>
    </row>
    <row r="46" spans="2:22" x14ac:dyDescent="0.25">
      <c r="B46" s="15" t="s">
        <v>55</v>
      </c>
      <c r="C46" s="22"/>
      <c r="G46" s="22"/>
      <c r="H46" s="6"/>
      <c r="I46" s="53">
        <f>IFERROR(H46/'Sources &amp; Loan Sizing'!$C$12,0)</f>
        <v>0</v>
      </c>
      <c r="J46" s="6">
        <f>H46</f>
        <v>0</v>
      </c>
      <c r="K46" s="6"/>
      <c r="L46" s="6"/>
      <c r="M46" s="210"/>
      <c r="N46" s="211"/>
      <c r="O46" s="211"/>
      <c r="P46" s="212"/>
      <c r="Q46" s="37" t="str">
        <f t="shared" ref="Q46:Q51" si="11">IF(H46-SUM(J46:L46)=0,"OK","ERROR")</f>
        <v>OK</v>
      </c>
      <c r="S46" s="233" t="s">
        <v>213</v>
      </c>
      <c r="T46" s="234"/>
      <c r="U46" s="235"/>
      <c r="V46" s="67"/>
    </row>
    <row r="47" spans="2:22" x14ac:dyDescent="0.25">
      <c r="B47" s="9" t="s">
        <v>11</v>
      </c>
      <c r="C47" s="22"/>
      <c r="G47" s="22"/>
      <c r="H47" s="200"/>
      <c r="I47" s="53">
        <f>IFERROR(H47/'Sources &amp; Loan Sizing'!$C$12,0)</f>
        <v>0</v>
      </c>
      <c r="J47" s="6"/>
      <c r="K47" s="6">
        <f>H47</f>
        <v>0</v>
      </c>
      <c r="L47" s="6"/>
      <c r="M47" s="213" t="s">
        <v>219</v>
      </c>
      <c r="N47" s="214"/>
      <c r="O47" s="214"/>
      <c r="P47" s="215"/>
      <c r="Q47" s="37" t="str">
        <f t="shared" si="11"/>
        <v>OK</v>
      </c>
      <c r="S47" s="236" t="s">
        <v>214</v>
      </c>
      <c r="T47" s="237"/>
      <c r="U47" s="196">
        <f>'Sources &amp; Loan Sizing'!C18</f>
        <v>0</v>
      </c>
      <c r="V47" s="67"/>
    </row>
    <row r="48" spans="2:22" x14ac:dyDescent="0.25">
      <c r="B48" s="9" t="s">
        <v>56</v>
      </c>
      <c r="C48" s="22"/>
      <c r="G48" s="22"/>
      <c r="H48" s="6"/>
      <c r="I48" s="53">
        <f>IFERROR(H48/'Sources &amp; Loan Sizing'!$C$12,0)</f>
        <v>0</v>
      </c>
      <c r="J48" s="6">
        <f>H48</f>
        <v>0</v>
      </c>
      <c r="K48" s="6"/>
      <c r="L48" s="6"/>
      <c r="M48" s="210"/>
      <c r="N48" s="211"/>
      <c r="O48" s="211"/>
      <c r="P48" s="212"/>
      <c r="Q48" s="37" t="str">
        <f t="shared" si="11"/>
        <v>OK</v>
      </c>
      <c r="S48" s="236" t="s">
        <v>215</v>
      </c>
      <c r="T48" s="237"/>
      <c r="U48" s="197">
        <f>'Sources &amp; Loan Sizing'!C13+'Sources &amp; Loan Sizing'!C14</f>
        <v>0</v>
      </c>
      <c r="V48" s="67"/>
    </row>
    <row r="49" spans="2:22" x14ac:dyDescent="0.25">
      <c r="B49" s="9" t="s">
        <v>57</v>
      </c>
      <c r="C49" s="22"/>
      <c r="G49" s="22"/>
      <c r="H49" s="6"/>
      <c r="I49" s="53">
        <f>IFERROR(H49/'Sources &amp; Loan Sizing'!$C$12,0)</f>
        <v>0</v>
      </c>
      <c r="J49" s="6"/>
      <c r="K49" s="6">
        <f>H49</f>
        <v>0</v>
      </c>
      <c r="L49" s="6"/>
      <c r="M49" s="210"/>
      <c r="N49" s="211"/>
      <c r="O49" s="211"/>
      <c r="P49" s="212"/>
      <c r="Q49" s="37" t="str">
        <f t="shared" si="11"/>
        <v>OK</v>
      </c>
      <c r="S49" s="238" t="s">
        <v>83</v>
      </c>
      <c r="T49" s="239"/>
      <c r="U49" s="55">
        <f>'Sources &amp; Loan Sizing'!H13</f>
        <v>0</v>
      </c>
      <c r="V49" s="67"/>
    </row>
    <row r="50" spans="2:22" x14ac:dyDescent="0.25">
      <c r="B50" s="9" t="s">
        <v>58</v>
      </c>
      <c r="C50" s="22"/>
      <c r="D50" s="210"/>
      <c r="E50" s="211"/>
      <c r="F50" s="222"/>
      <c r="G50" s="22"/>
      <c r="H50" s="6"/>
      <c r="I50" s="53">
        <f>IFERROR(H50/'Sources &amp; Loan Sizing'!$C$12,0)</f>
        <v>0</v>
      </c>
      <c r="J50" s="6">
        <f>H50</f>
        <v>0</v>
      </c>
      <c r="K50" s="6"/>
      <c r="L50" s="6"/>
      <c r="M50" s="210"/>
      <c r="N50" s="211"/>
      <c r="O50" s="211"/>
      <c r="P50" s="212"/>
      <c r="Q50" s="37" t="str">
        <f t="shared" si="11"/>
        <v>OK</v>
      </c>
      <c r="S50" s="229" t="s">
        <v>216</v>
      </c>
      <c r="T50" s="230"/>
      <c r="U50" s="198">
        <f>U47*U49</f>
        <v>0</v>
      </c>
      <c r="V50" s="67"/>
    </row>
    <row r="51" spans="2:22" x14ac:dyDescent="0.25">
      <c r="B51" s="5" t="s">
        <v>59</v>
      </c>
      <c r="C51" s="22"/>
      <c r="D51" s="23"/>
      <c r="E51" s="23"/>
      <c r="F51" s="23"/>
      <c r="G51" s="22"/>
      <c r="H51" s="56">
        <f>SUM(H46:H50)</f>
        <v>0</v>
      </c>
      <c r="I51" s="56">
        <f>SUM(I46:I50)</f>
        <v>0</v>
      </c>
      <c r="J51" s="56">
        <f t="shared" ref="J51:L51" si="12">SUM(J46:J50)</f>
        <v>0</v>
      </c>
      <c r="K51" s="56">
        <f t="shared" si="12"/>
        <v>0</v>
      </c>
      <c r="L51" s="56">
        <f t="shared" si="12"/>
        <v>0</v>
      </c>
      <c r="M51" s="202"/>
      <c r="N51" s="203"/>
      <c r="O51" s="203"/>
      <c r="P51" s="204"/>
      <c r="Q51" s="37" t="str">
        <f t="shared" si="11"/>
        <v>OK</v>
      </c>
      <c r="S51" s="229" t="s">
        <v>217</v>
      </c>
      <c r="T51" s="230"/>
      <c r="U51" s="198">
        <f>(U50*50%)/12</f>
        <v>0</v>
      </c>
      <c r="V51" s="66"/>
    </row>
    <row r="52" spans="2:22" x14ac:dyDescent="0.25">
      <c r="B52" s="2" t="s">
        <v>62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208"/>
      <c r="N52" s="208"/>
      <c r="O52" s="208"/>
      <c r="P52" s="209"/>
      <c r="Q52" s="63"/>
      <c r="S52" s="231" t="s">
        <v>218</v>
      </c>
      <c r="T52" s="232"/>
      <c r="U52" s="199">
        <f>ROUNDUP(U51*U48,-2)</f>
        <v>0</v>
      </c>
      <c r="V52" s="128"/>
    </row>
    <row r="53" spans="2:22" x14ac:dyDescent="0.25">
      <c r="B53" s="15" t="s">
        <v>52</v>
      </c>
      <c r="C53" s="22"/>
      <c r="D53" s="23"/>
      <c r="E53" s="23"/>
      <c r="F53" s="23"/>
      <c r="G53" s="22"/>
      <c r="H53" s="6"/>
      <c r="I53" s="59">
        <f>IFERROR(H53/'Sources &amp; Loan Sizing'!$C$12,0)</f>
        <v>0</v>
      </c>
      <c r="J53" s="6"/>
      <c r="K53" s="6"/>
      <c r="L53" s="6">
        <f>H53</f>
        <v>0</v>
      </c>
      <c r="M53" s="202"/>
      <c r="N53" s="203"/>
      <c r="O53" s="203"/>
      <c r="P53" s="204"/>
      <c r="Q53" s="37" t="str">
        <f t="shared" ref="Q53:Q59" si="13">IF(H53-SUM(J53:L53)=0,"OK","ERROR")</f>
        <v>OK</v>
      </c>
      <c r="S53" s="64"/>
      <c r="T53" s="65"/>
      <c r="U53" s="65"/>
      <c r="V53" s="66"/>
    </row>
    <row r="54" spans="2:22" x14ac:dyDescent="0.25">
      <c r="B54" s="9" t="s">
        <v>9</v>
      </c>
      <c r="C54" s="22"/>
      <c r="D54" s="23"/>
      <c r="E54" s="23"/>
      <c r="F54" s="23"/>
      <c r="G54" s="22"/>
      <c r="H54" s="6"/>
      <c r="I54" s="59">
        <f>IFERROR(H54/'Sources &amp; Loan Sizing'!$C$12,0)</f>
        <v>0</v>
      </c>
      <c r="J54" s="6"/>
      <c r="K54" s="6"/>
      <c r="L54" s="6">
        <f t="shared" ref="L54:L57" si="14">H54</f>
        <v>0</v>
      </c>
      <c r="M54" s="202"/>
      <c r="N54" s="203"/>
      <c r="O54" s="203"/>
      <c r="P54" s="204"/>
      <c r="Q54" s="37" t="str">
        <f t="shared" si="13"/>
        <v>OK</v>
      </c>
      <c r="S54" s="64"/>
      <c r="T54" s="65"/>
      <c r="U54" s="65"/>
      <c r="V54" s="66"/>
    </row>
    <row r="55" spans="2:22" x14ac:dyDescent="0.25">
      <c r="B55" s="9" t="s">
        <v>53</v>
      </c>
      <c r="C55" s="22"/>
      <c r="D55" s="23"/>
      <c r="E55" s="23"/>
      <c r="F55" s="23"/>
      <c r="G55" s="22"/>
      <c r="H55" s="6"/>
      <c r="I55" s="59">
        <f>IFERROR(H55/'Sources &amp; Loan Sizing'!$C$12,0)</f>
        <v>0</v>
      </c>
      <c r="J55" s="6"/>
      <c r="K55" s="6"/>
      <c r="L55" s="6">
        <f t="shared" si="14"/>
        <v>0</v>
      </c>
      <c r="M55" s="202"/>
      <c r="N55" s="203"/>
      <c r="O55" s="203"/>
      <c r="P55" s="204"/>
      <c r="Q55" s="37" t="str">
        <f t="shared" si="13"/>
        <v>OK</v>
      </c>
      <c r="S55" s="64"/>
      <c r="T55" s="65"/>
      <c r="U55" s="65"/>
      <c r="V55" s="66"/>
    </row>
    <row r="56" spans="2:22" x14ac:dyDescent="0.25">
      <c r="B56" s="9" t="s">
        <v>10</v>
      </c>
      <c r="C56" s="22"/>
      <c r="D56" s="23"/>
      <c r="E56" s="23"/>
      <c r="F56" s="23"/>
      <c r="G56" s="22"/>
      <c r="H56" s="6"/>
      <c r="I56" s="59">
        <f>IFERROR(H56/'Sources &amp; Loan Sizing'!$C$12,0)</f>
        <v>0</v>
      </c>
      <c r="J56" s="6"/>
      <c r="K56" s="6"/>
      <c r="L56" s="6">
        <f t="shared" si="14"/>
        <v>0</v>
      </c>
      <c r="M56" s="202"/>
      <c r="N56" s="203"/>
      <c r="O56" s="203"/>
      <c r="P56" s="204"/>
      <c r="Q56" s="37" t="str">
        <f t="shared" si="13"/>
        <v>OK</v>
      </c>
      <c r="S56" s="64"/>
      <c r="T56" s="65"/>
      <c r="U56" s="65"/>
      <c r="V56" s="66"/>
    </row>
    <row r="57" spans="2:22" x14ac:dyDescent="0.25">
      <c r="B57" s="15" t="s">
        <v>63</v>
      </c>
      <c r="C57" s="22"/>
      <c r="D57" s="210"/>
      <c r="E57" s="211"/>
      <c r="F57" s="222"/>
      <c r="G57" s="22"/>
      <c r="H57" s="6"/>
      <c r="I57" s="59">
        <f>IFERROR(H57/'Sources &amp; Loan Sizing'!$C$12,0)</f>
        <v>0</v>
      </c>
      <c r="J57" s="6"/>
      <c r="K57" s="6"/>
      <c r="L57" s="6">
        <f t="shared" si="14"/>
        <v>0</v>
      </c>
      <c r="M57" s="202"/>
      <c r="N57" s="203"/>
      <c r="O57" s="203"/>
      <c r="P57" s="204"/>
      <c r="Q57" s="37" t="str">
        <f t="shared" si="13"/>
        <v>OK</v>
      </c>
      <c r="S57" s="64"/>
      <c r="T57" s="65"/>
      <c r="U57" s="65"/>
      <c r="V57" s="66"/>
    </row>
    <row r="58" spans="2:22" x14ac:dyDescent="0.25">
      <c r="B58" s="15" t="s">
        <v>63</v>
      </c>
      <c r="C58" s="22"/>
      <c r="D58" s="210"/>
      <c r="E58" s="211"/>
      <c r="F58" s="222"/>
      <c r="G58" s="22"/>
      <c r="H58" s="6"/>
      <c r="I58" s="59">
        <f>IFERROR(H58/'Sources &amp; Loan Sizing'!$C$12,0)</f>
        <v>0</v>
      </c>
      <c r="J58" s="6"/>
      <c r="K58" s="6"/>
      <c r="L58" s="6">
        <f>H58</f>
        <v>0</v>
      </c>
      <c r="M58" s="202"/>
      <c r="N58" s="203"/>
      <c r="O58" s="203"/>
      <c r="P58" s="204"/>
      <c r="Q58" s="37" t="str">
        <f t="shared" si="13"/>
        <v>OK</v>
      </c>
      <c r="S58" s="64"/>
      <c r="T58" s="65"/>
      <c r="U58" s="65"/>
      <c r="V58" s="66"/>
    </row>
    <row r="59" spans="2:22" x14ac:dyDescent="0.25">
      <c r="B59" s="5" t="s">
        <v>44</v>
      </c>
      <c r="C59" s="22"/>
      <c r="D59" s="23"/>
      <c r="E59" s="23"/>
      <c r="F59" s="23"/>
      <c r="G59" s="22"/>
      <c r="H59" s="56">
        <f>SUM(H53:H58)</f>
        <v>0</v>
      </c>
      <c r="I59" s="56">
        <f>SUM(I53:I58)</f>
        <v>0</v>
      </c>
      <c r="J59" s="56">
        <f t="shared" ref="J59:L59" si="15">SUM(J53:J58)</f>
        <v>0</v>
      </c>
      <c r="K59" s="56">
        <f t="shared" si="15"/>
        <v>0</v>
      </c>
      <c r="L59" s="56">
        <f t="shared" si="15"/>
        <v>0</v>
      </c>
      <c r="M59" s="202"/>
      <c r="N59" s="203"/>
      <c r="O59" s="203"/>
      <c r="P59" s="204"/>
      <c r="Q59" s="37" t="str">
        <f t="shared" si="13"/>
        <v>OK</v>
      </c>
      <c r="S59" s="64"/>
      <c r="T59" s="65"/>
      <c r="U59" s="65"/>
      <c r="V59" s="66"/>
    </row>
    <row r="60" spans="2:22" x14ac:dyDescent="0.25">
      <c r="B60" s="2" t="s">
        <v>45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208"/>
      <c r="N60" s="208"/>
      <c r="O60" s="208"/>
      <c r="P60" s="209"/>
      <c r="Q60" s="63"/>
      <c r="S60" s="126"/>
      <c r="T60" s="127"/>
      <c r="U60" s="127"/>
      <c r="V60" s="128"/>
    </row>
    <row r="61" spans="2:22" ht="15.75" thickBot="1" x14ac:dyDescent="0.3">
      <c r="B61" s="16" t="s">
        <v>46</v>
      </c>
      <c r="C61" s="17"/>
      <c r="D61" s="17"/>
      <c r="E61" s="17"/>
      <c r="F61" s="17"/>
      <c r="G61" s="17"/>
      <c r="H61" s="60">
        <f>H8+H17+H19+H38+H44+H51+H59</f>
        <v>0</v>
      </c>
      <c r="I61" s="60">
        <f>I8+I17+I19+I38+I44+I51+I59</f>
        <v>0</v>
      </c>
      <c r="J61" s="60">
        <f t="shared" ref="J61:L61" si="16">J8+J17+J19+J38+J44+J51+J59</f>
        <v>0</v>
      </c>
      <c r="K61" s="60">
        <f t="shared" si="16"/>
        <v>0</v>
      </c>
      <c r="L61" s="60">
        <f t="shared" si="16"/>
        <v>0</v>
      </c>
      <c r="M61" s="205"/>
      <c r="N61" s="206"/>
      <c r="O61" s="206"/>
      <c r="P61" s="207"/>
      <c r="Q61" s="38" t="str">
        <f>IF(H61-SUM(J61:L61)=0,"OK","ERROR")</f>
        <v>OK</v>
      </c>
      <c r="S61" s="68"/>
      <c r="T61" s="69"/>
      <c r="U61" s="69"/>
      <c r="V61" s="70"/>
    </row>
    <row r="63" spans="2:22" x14ac:dyDescent="0.25">
      <c r="H63" s="18"/>
    </row>
  </sheetData>
  <sheetProtection sheet="1" objects="1" scenarios="1"/>
  <mergeCells count="78">
    <mergeCell ref="S51:T51"/>
    <mergeCell ref="S52:T52"/>
    <mergeCell ref="S46:U46"/>
    <mergeCell ref="S47:T47"/>
    <mergeCell ref="S48:T48"/>
    <mergeCell ref="S49:T49"/>
    <mergeCell ref="S50:T50"/>
    <mergeCell ref="S3:V3"/>
    <mergeCell ref="D10:F10"/>
    <mergeCell ref="D11:F11"/>
    <mergeCell ref="D12:F12"/>
    <mergeCell ref="D6:F6"/>
    <mergeCell ref="D7:F7"/>
    <mergeCell ref="M3:P3"/>
    <mergeCell ref="M9:P9"/>
    <mergeCell ref="M10:P10"/>
    <mergeCell ref="M11:P11"/>
    <mergeCell ref="M12:P12"/>
    <mergeCell ref="D58:F58"/>
    <mergeCell ref="M59:P59"/>
    <mergeCell ref="M60:P60"/>
    <mergeCell ref="M50:P50"/>
    <mergeCell ref="M51:P51"/>
    <mergeCell ref="M52:P52"/>
    <mergeCell ref="M53:P53"/>
    <mergeCell ref="D50:F50"/>
    <mergeCell ref="D57:F57"/>
    <mergeCell ref="D37:F37"/>
    <mergeCell ref="D43:F43"/>
    <mergeCell ref="M41:P41"/>
    <mergeCell ref="M42:P42"/>
    <mergeCell ref="M43:P43"/>
    <mergeCell ref="M18:P18"/>
    <mergeCell ref="D36:F36"/>
    <mergeCell ref="M29:P29"/>
    <mergeCell ref="M30:P30"/>
    <mergeCell ref="M31:P31"/>
    <mergeCell ref="M32:P32"/>
    <mergeCell ref="M33:P33"/>
    <mergeCell ref="M34:P34"/>
    <mergeCell ref="M35:P35"/>
    <mergeCell ref="M36:P36"/>
    <mergeCell ref="M19:P19"/>
    <mergeCell ref="M20:P20"/>
    <mergeCell ref="M21:P21"/>
    <mergeCell ref="M22:P22"/>
    <mergeCell ref="M23:P23"/>
    <mergeCell ref="M24:P24"/>
    <mergeCell ref="B2:P2"/>
    <mergeCell ref="M5:P5"/>
    <mergeCell ref="M6:P6"/>
    <mergeCell ref="M7:P7"/>
    <mergeCell ref="M8:P8"/>
    <mergeCell ref="M13:P13"/>
    <mergeCell ref="M14:P14"/>
    <mergeCell ref="M15:P15"/>
    <mergeCell ref="M16:P16"/>
    <mergeCell ref="M17:P17"/>
    <mergeCell ref="M25:P25"/>
    <mergeCell ref="M26:P26"/>
    <mergeCell ref="M27:P27"/>
    <mergeCell ref="M28:P28"/>
    <mergeCell ref="M40:P40"/>
    <mergeCell ref="M37:P37"/>
    <mergeCell ref="M38:P38"/>
    <mergeCell ref="M39:P39"/>
    <mergeCell ref="M44:P44"/>
    <mergeCell ref="M61:P61"/>
    <mergeCell ref="M54:P54"/>
    <mergeCell ref="M55:P55"/>
    <mergeCell ref="M56:P56"/>
    <mergeCell ref="M57:P57"/>
    <mergeCell ref="M58:P58"/>
    <mergeCell ref="M45:P45"/>
    <mergeCell ref="M46:P46"/>
    <mergeCell ref="M47:P47"/>
    <mergeCell ref="M48:P48"/>
    <mergeCell ref="M49:P49"/>
  </mergeCells>
  <conditionalFormatting sqref="D44">
    <cfRule type="cellIs" dxfId="10" priority="6" operator="lessThan">
      <formula>#REF!</formula>
    </cfRule>
  </conditionalFormatting>
  <conditionalFormatting sqref="H47">
    <cfRule type="cellIs" dxfId="9" priority="9" operator="lessThan">
      <formula>#REF!</formula>
    </cfRule>
  </conditionalFormatting>
  <conditionalFormatting sqref="Q5:Q8 Q10:Q17 Q19 Q21:Q38 Q40:Q44 Q46:Q51 Q53:Q59 Q61">
    <cfRule type="cellIs" dxfId="8" priority="4" operator="equal">
      <formula>"ERROR"</formula>
    </cfRule>
    <cfRule type="cellIs" dxfId="7" priority="5" operator="equal">
      <formula>"OK"</formula>
    </cfRule>
  </conditionalFormatting>
  <dataValidations count="1">
    <dataValidation type="list" allowBlank="1" showInputMessage="1" showErrorMessage="1" sqref="D10" xr:uid="{7EACC07F-B043-4CAE-9153-E7A1AC99C988}">
      <formula1>"New Construction, Rehabilitation, Historic Rehabilitation"</formula1>
    </dataValidation>
  </dataValidations>
  <pageMargins left="0.7" right="0.7" top="0.75" bottom="0.75" header="0.3" footer="0.3"/>
  <pageSetup scale="70" orientation="portrait" r:id="rId1"/>
  <headerFooter>
    <oddFooter>&amp;L&amp;F&amp;R&amp;D</oddFooter>
  </headerFooter>
  <ignoredErrors>
    <ignoredError sqref="J5:L12 J16:L20 J13:J15 L13:L15 J41:L61 J22:L33 L21 J38:L39 J34 L34 J35 L35 J36 L36 J37 L37" unlockedFormula="1"/>
    <ignoredError sqref="K13:K15" formula="1" unlockedFormula="1"/>
    <ignoredError sqref="I13 I15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F658B-F8D6-4F6C-89F8-9502B3CB6FF1}">
  <sheetPr>
    <pageSetUpPr fitToPage="1"/>
  </sheetPr>
  <dimension ref="B1:N43"/>
  <sheetViews>
    <sheetView showGridLines="0" zoomScale="90" zoomScaleNormal="90" workbookViewId="0">
      <selection activeCell="B24" sqref="B24:B26"/>
    </sheetView>
  </sheetViews>
  <sheetFormatPr defaultRowHeight="15" x14ac:dyDescent="0.25"/>
  <cols>
    <col min="2" max="2" width="32" bestFit="1" customWidth="1"/>
    <col min="3" max="3" width="10.5703125" bestFit="1" customWidth="1"/>
    <col min="4" max="4" width="11" bestFit="1" customWidth="1"/>
    <col min="5" max="7" width="12.140625" customWidth="1"/>
    <col min="8" max="8" width="6.85546875" customWidth="1"/>
    <col min="9" max="9" width="11.140625" customWidth="1"/>
    <col min="10" max="10" width="2.85546875" customWidth="1"/>
    <col min="15" max="15" width="2.85546875" customWidth="1"/>
  </cols>
  <sheetData>
    <row r="1" spans="2:14" ht="15.75" thickBot="1" x14ac:dyDescent="0.3"/>
    <row r="2" spans="2:14" ht="20.25" customHeight="1" thickBot="1" x14ac:dyDescent="0.3">
      <c r="B2" s="242" t="str">
        <f>C7&amp; " Sources and Uses"</f>
        <v xml:space="preserve"> Sources and Uses</v>
      </c>
      <c r="C2" s="243"/>
      <c r="D2" s="243"/>
      <c r="E2" s="243"/>
      <c r="F2" s="243"/>
      <c r="G2" s="243"/>
      <c r="H2" s="243"/>
      <c r="I2" s="244"/>
      <c r="K2" s="223" t="s">
        <v>98</v>
      </c>
      <c r="L2" s="224"/>
      <c r="M2" s="224"/>
      <c r="N2" s="225"/>
    </row>
    <row r="3" spans="2:14" ht="15.75" thickBot="1" x14ac:dyDescent="0.3"/>
    <row r="4" spans="2:14" ht="18" thickBot="1" x14ac:dyDescent="0.3">
      <c r="B4" s="267" t="s">
        <v>102</v>
      </c>
      <c r="C4" s="268"/>
      <c r="D4" s="269"/>
      <c r="F4" s="251" t="s">
        <v>103</v>
      </c>
      <c r="G4" s="252"/>
      <c r="H4" s="252"/>
      <c r="I4" s="253"/>
      <c r="K4" s="123"/>
      <c r="L4" s="124"/>
      <c r="M4" s="124"/>
      <c r="N4" s="125"/>
    </row>
    <row r="5" spans="2:14" x14ac:dyDescent="0.25">
      <c r="B5" s="71" t="s">
        <v>0</v>
      </c>
      <c r="C5" s="256"/>
      <c r="D5" s="257"/>
      <c r="F5" s="249" t="s">
        <v>96</v>
      </c>
      <c r="G5" s="250"/>
      <c r="H5" s="280"/>
      <c r="I5" s="281"/>
      <c r="K5" s="64"/>
      <c r="L5" s="65"/>
      <c r="M5" s="65"/>
      <c r="N5" s="66"/>
    </row>
    <row r="6" spans="2:14" x14ac:dyDescent="0.25">
      <c r="B6" s="72" t="s">
        <v>108</v>
      </c>
      <c r="C6" s="258"/>
      <c r="D6" s="259"/>
      <c r="F6" s="249" t="s">
        <v>84</v>
      </c>
      <c r="G6" s="250"/>
      <c r="H6" s="254"/>
      <c r="I6" s="255"/>
      <c r="K6" s="64"/>
      <c r="L6" s="65"/>
      <c r="M6" s="65"/>
      <c r="N6" s="66"/>
    </row>
    <row r="7" spans="2:14" x14ac:dyDescent="0.25">
      <c r="B7" s="72" t="s">
        <v>1</v>
      </c>
      <c r="C7" s="258"/>
      <c r="D7" s="259"/>
      <c r="F7" s="249" t="s">
        <v>80</v>
      </c>
      <c r="G7" s="250"/>
      <c r="H7" s="272"/>
      <c r="I7" s="273"/>
      <c r="K7" s="64"/>
      <c r="L7" s="65"/>
      <c r="M7" s="65"/>
      <c r="N7" s="66"/>
    </row>
    <row r="8" spans="2:14" x14ac:dyDescent="0.25">
      <c r="B8" s="72" t="s">
        <v>109</v>
      </c>
      <c r="C8" s="282"/>
      <c r="D8" s="283"/>
      <c r="F8" s="249" t="s">
        <v>86</v>
      </c>
      <c r="G8" s="250"/>
      <c r="H8" s="276" t="e">
        <f>H7/C12</f>
        <v>#DIV/0!</v>
      </c>
      <c r="I8" s="277"/>
      <c r="K8" s="64"/>
      <c r="L8" s="65"/>
      <c r="M8" s="65"/>
      <c r="N8" s="66"/>
    </row>
    <row r="9" spans="2:14" x14ac:dyDescent="0.25">
      <c r="B9" s="72" t="s">
        <v>100</v>
      </c>
      <c r="C9" s="247"/>
      <c r="D9" s="248"/>
      <c r="F9" s="249" t="s">
        <v>81</v>
      </c>
      <c r="G9" s="250"/>
      <c r="H9" s="278">
        <v>0.85</v>
      </c>
      <c r="I9" s="279"/>
      <c r="K9" s="126"/>
      <c r="L9" s="127"/>
      <c r="M9" s="127"/>
      <c r="N9" s="128"/>
    </row>
    <row r="10" spans="2:14" x14ac:dyDescent="0.25">
      <c r="B10" s="72" t="s">
        <v>101</v>
      </c>
      <c r="C10" s="245"/>
      <c r="D10" s="246"/>
      <c r="F10" s="249" t="s">
        <v>185</v>
      </c>
      <c r="G10" s="250"/>
      <c r="H10" s="270">
        <f>ROUND(H7*H9,-3)</f>
        <v>0</v>
      </c>
      <c r="I10" s="271"/>
      <c r="K10" s="64"/>
      <c r="L10" s="65"/>
      <c r="M10" s="65"/>
      <c r="N10" s="66"/>
    </row>
    <row r="11" spans="2:14" x14ac:dyDescent="0.25">
      <c r="B11" s="72" t="s">
        <v>95</v>
      </c>
      <c r="C11" s="245"/>
      <c r="D11" s="246"/>
      <c r="F11" s="249" t="s">
        <v>97</v>
      </c>
      <c r="G11" s="250"/>
      <c r="H11" s="270">
        <f>ROUND(SUM(E40:F40)-SUM(E29:F29),-3)</f>
        <v>0</v>
      </c>
      <c r="I11" s="271"/>
      <c r="K11" s="64"/>
      <c r="L11" s="65"/>
      <c r="M11" s="65"/>
      <c r="N11" s="66"/>
    </row>
    <row r="12" spans="2:14" x14ac:dyDescent="0.25">
      <c r="B12" s="72" t="s">
        <v>2</v>
      </c>
      <c r="C12" s="245"/>
      <c r="D12" s="246"/>
      <c r="F12" s="249" t="s">
        <v>82</v>
      </c>
      <c r="G12" s="250"/>
      <c r="H12" s="272"/>
      <c r="I12" s="273"/>
      <c r="K12" s="64"/>
      <c r="L12" s="65"/>
      <c r="M12" s="65"/>
      <c r="N12" s="66"/>
    </row>
    <row r="13" spans="2:14" x14ac:dyDescent="0.25">
      <c r="B13" s="72" t="s">
        <v>106</v>
      </c>
      <c r="C13" s="245"/>
      <c r="D13" s="246"/>
      <c r="F13" s="249" t="s">
        <v>83</v>
      </c>
      <c r="G13" s="250"/>
      <c r="H13" s="274"/>
      <c r="I13" s="275"/>
      <c r="K13" s="64"/>
      <c r="L13" s="65"/>
      <c r="M13" s="65"/>
      <c r="N13" s="66"/>
    </row>
    <row r="14" spans="2:14" ht="15.75" thickBot="1" x14ac:dyDescent="0.3">
      <c r="B14" s="73" t="s">
        <v>107</v>
      </c>
      <c r="C14" s="265"/>
      <c r="D14" s="266"/>
      <c r="F14" s="263" t="s">
        <v>88</v>
      </c>
      <c r="G14" s="264"/>
      <c r="H14" s="240"/>
      <c r="I14" s="241"/>
      <c r="K14" s="64"/>
      <c r="L14" s="65"/>
      <c r="M14" s="65"/>
      <c r="N14" s="66"/>
    </row>
    <row r="15" spans="2:14" ht="15.75" thickBot="1" x14ac:dyDescent="0.3">
      <c r="K15" s="64"/>
      <c r="L15" s="65"/>
      <c r="M15" s="65"/>
      <c r="N15" s="66"/>
    </row>
    <row r="16" spans="2:14" ht="15.75" customHeight="1" thickBot="1" x14ac:dyDescent="0.3">
      <c r="B16" s="251" t="str">
        <f>UPPER(C7 )&amp; " SOURCES AND USES"</f>
        <v xml:space="preserve"> SOURCES AND USES</v>
      </c>
      <c r="C16" s="252"/>
      <c r="D16" s="252"/>
      <c r="E16" s="260" t="s">
        <v>87</v>
      </c>
      <c r="F16" s="261"/>
      <c r="G16" s="262"/>
      <c r="K16" s="64"/>
      <c r="L16" s="65"/>
      <c r="M16" s="65"/>
      <c r="N16" s="66"/>
    </row>
    <row r="17" spans="2:14" ht="30" customHeight="1" thickBot="1" x14ac:dyDescent="0.3">
      <c r="B17" s="74" t="s">
        <v>104</v>
      </c>
      <c r="C17" s="75" t="s">
        <v>71</v>
      </c>
      <c r="D17" s="76" t="s">
        <v>3</v>
      </c>
      <c r="E17" s="129" t="s">
        <v>18</v>
      </c>
      <c r="F17" s="77" t="s">
        <v>70</v>
      </c>
      <c r="G17" s="78" t="s">
        <v>73</v>
      </c>
      <c r="H17" s="79" t="s">
        <v>69</v>
      </c>
      <c r="K17" s="64"/>
      <c r="L17" s="65"/>
      <c r="M17" s="65"/>
      <c r="N17" s="66"/>
    </row>
    <row r="18" spans="2:14" x14ac:dyDescent="0.25">
      <c r="B18" s="80" t="s">
        <v>4</v>
      </c>
      <c r="C18" s="81">
        <f>H12</f>
        <v>0</v>
      </c>
      <c r="D18" s="82">
        <f>IFERROR(C18/$C$12,0)</f>
        <v>0</v>
      </c>
      <c r="E18" s="130"/>
      <c r="F18" s="44"/>
      <c r="G18" s="45"/>
      <c r="H18" s="43" t="str">
        <f>IF(SUM(E18:G18)=0,"OK","ERROR")</f>
        <v>OK</v>
      </c>
      <c r="K18" s="126"/>
      <c r="L18" s="127"/>
      <c r="M18" s="127"/>
      <c r="N18" s="128"/>
    </row>
    <row r="19" spans="2:14" x14ac:dyDescent="0.25">
      <c r="B19" s="47"/>
      <c r="C19" s="34"/>
      <c r="D19" s="82">
        <f t="shared" ref="D19:D21" si="0">IFERROR(C19/$C$12,0)</f>
        <v>0</v>
      </c>
      <c r="E19" s="131"/>
      <c r="F19" s="28"/>
      <c r="G19" s="36"/>
      <c r="H19" s="37" t="str">
        <f>IF(SUM(E19:G19)=0,"OK","ERROR")</f>
        <v>OK</v>
      </c>
      <c r="K19" s="64"/>
      <c r="L19" s="65"/>
      <c r="M19" s="65"/>
      <c r="N19" s="66"/>
    </row>
    <row r="20" spans="2:14" x14ac:dyDescent="0.25">
      <c r="B20" s="47"/>
      <c r="C20" s="34"/>
      <c r="D20" s="82">
        <f t="shared" si="0"/>
        <v>0</v>
      </c>
      <c r="E20" s="131"/>
      <c r="F20" s="28"/>
      <c r="G20" s="36"/>
      <c r="H20" s="37" t="str">
        <f t="shared" ref="H20:H21" si="1">IF(SUM(E20:G20)=0,"OK","ERROR")</f>
        <v>OK</v>
      </c>
      <c r="K20" s="126"/>
      <c r="L20" s="127"/>
      <c r="M20" s="127"/>
      <c r="N20" s="128"/>
    </row>
    <row r="21" spans="2:14" ht="15.75" thickBot="1" x14ac:dyDescent="0.3">
      <c r="B21" s="48"/>
      <c r="C21" s="39"/>
      <c r="D21" s="82">
        <f t="shared" si="0"/>
        <v>0</v>
      </c>
      <c r="E21" s="132"/>
      <c r="F21" s="40"/>
      <c r="G21" s="41"/>
      <c r="H21" s="42" t="str">
        <f t="shared" si="1"/>
        <v>OK</v>
      </c>
      <c r="K21" s="64"/>
      <c r="L21" s="65"/>
      <c r="M21" s="65"/>
      <c r="N21" s="66"/>
    </row>
    <row r="22" spans="2:14" ht="27.75" customHeight="1" thickBot="1" x14ac:dyDescent="0.3">
      <c r="B22" s="74" t="s">
        <v>105</v>
      </c>
      <c r="C22" s="75" t="str">
        <f>C17</f>
        <v>Amount</v>
      </c>
      <c r="D22" s="83" t="s">
        <v>3</v>
      </c>
      <c r="E22" s="86" t="s">
        <v>18</v>
      </c>
      <c r="F22" s="84" t="s">
        <v>70</v>
      </c>
      <c r="G22" s="85" t="s">
        <v>73</v>
      </c>
      <c r="H22" s="79" t="s">
        <v>69</v>
      </c>
      <c r="K22" s="64"/>
      <c r="L22" s="65"/>
      <c r="M22" s="65"/>
      <c r="N22" s="66"/>
    </row>
    <row r="23" spans="2:14" x14ac:dyDescent="0.25">
      <c r="B23" s="80" t="s">
        <v>5</v>
      </c>
      <c r="C23" s="46"/>
      <c r="D23" s="82">
        <f>IFERROR(C23/$C$12,0)</f>
        <v>0</v>
      </c>
      <c r="E23" s="133"/>
      <c r="F23" s="87"/>
      <c r="G23" s="88">
        <f>C23</f>
        <v>0</v>
      </c>
      <c r="H23" s="43" t="str">
        <f>IF(C23-SUM(E23:G23)=0,"OK","ERROR")</f>
        <v>OK</v>
      </c>
      <c r="K23" s="64"/>
      <c r="L23" s="65"/>
      <c r="M23" s="65"/>
      <c r="N23" s="66"/>
    </row>
    <row r="24" spans="2:14" x14ac:dyDescent="0.25">
      <c r="B24" s="47"/>
      <c r="C24" s="34"/>
      <c r="D24" s="82">
        <f t="shared" ref="D24:D30" si="2">IFERROR(C24/$C$12,0)</f>
        <v>0</v>
      </c>
      <c r="E24" s="131"/>
      <c r="F24" s="28"/>
      <c r="G24" s="36"/>
      <c r="H24" s="37" t="str">
        <f>IF(C24-SUM(E24:G24)=0,"OK","ERROR")</f>
        <v>OK</v>
      </c>
      <c r="K24" s="64"/>
      <c r="L24" s="65"/>
      <c r="M24" s="65"/>
      <c r="N24" s="66"/>
    </row>
    <row r="25" spans="2:14" x14ac:dyDescent="0.25">
      <c r="B25" s="47"/>
      <c r="C25" s="34"/>
      <c r="D25" s="82">
        <f t="shared" si="2"/>
        <v>0</v>
      </c>
      <c r="E25" s="131"/>
      <c r="F25" s="28"/>
      <c r="G25" s="36"/>
      <c r="H25" s="37" t="str">
        <f>IF(C25-SUM(E25:G25)=0,"OK","ERROR")</f>
        <v>OK</v>
      </c>
      <c r="K25" s="64"/>
      <c r="L25" s="65"/>
      <c r="M25" s="65"/>
      <c r="N25" s="66"/>
    </row>
    <row r="26" spans="2:14" x14ac:dyDescent="0.25">
      <c r="B26" s="47"/>
      <c r="C26" s="34"/>
      <c r="D26" s="82">
        <f t="shared" si="2"/>
        <v>0</v>
      </c>
      <c r="E26" s="131"/>
      <c r="F26" s="28"/>
      <c r="G26" s="36"/>
      <c r="H26" s="37" t="str">
        <f>IF(C26-SUM(E26:G26)=0,"OK","ERROR")</f>
        <v>OK</v>
      </c>
      <c r="K26" s="64"/>
      <c r="L26" s="65"/>
      <c r="M26" s="65"/>
      <c r="N26" s="66"/>
    </row>
    <row r="27" spans="2:14" ht="15.75" thickBot="1" x14ac:dyDescent="0.3">
      <c r="B27" s="47"/>
      <c r="C27" s="34"/>
      <c r="D27" s="82">
        <f t="shared" si="2"/>
        <v>0</v>
      </c>
      <c r="E27" s="131"/>
      <c r="F27" s="28"/>
      <c r="G27" s="36"/>
      <c r="H27" s="38" t="str">
        <f>IF(C27-SUM(E27:G27)=0,"OK","ERROR")</f>
        <v>OK</v>
      </c>
      <c r="K27" s="64"/>
      <c r="L27" s="65"/>
      <c r="M27" s="65"/>
      <c r="N27" s="66"/>
    </row>
    <row r="28" spans="2:14" x14ac:dyDescent="0.25">
      <c r="B28" s="89" t="s">
        <v>17</v>
      </c>
      <c r="C28" s="90">
        <f>SUM(C18:C21)</f>
        <v>0</v>
      </c>
      <c r="D28" s="176">
        <f t="shared" si="2"/>
        <v>0</v>
      </c>
      <c r="E28" s="92">
        <f t="shared" ref="E28:G28" si="3">SUM(E18:E21)</f>
        <v>0</v>
      </c>
      <c r="F28" s="90">
        <f t="shared" si="3"/>
        <v>0</v>
      </c>
      <c r="G28" s="91">
        <f t="shared" si="3"/>
        <v>0</v>
      </c>
      <c r="K28" s="64"/>
      <c r="L28" s="65"/>
      <c r="M28" s="65"/>
      <c r="N28" s="66"/>
    </row>
    <row r="29" spans="2:14" x14ac:dyDescent="0.25">
      <c r="B29" s="89" t="s">
        <v>79</v>
      </c>
      <c r="C29" s="90">
        <f>SUM(C23:C27)</f>
        <v>0</v>
      </c>
      <c r="D29" s="176">
        <f t="shared" si="2"/>
        <v>0</v>
      </c>
      <c r="E29" s="92">
        <f t="shared" ref="E29:G29" si="4">SUM(E23:E27)</f>
        <v>0</v>
      </c>
      <c r="F29" s="90">
        <f t="shared" si="4"/>
        <v>0</v>
      </c>
      <c r="G29" s="91">
        <f t="shared" si="4"/>
        <v>0</v>
      </c>
      <c r="K29" s="64"/>
      <c r="L29" s="65"/>
      <c r="M29" s="65"/>
      <c r="N29" s="66"/>
    </row>
    <row r="30" spans="2:14" ht="15.75" thickBot="1" x14ac:dyDescent="0.3">
      <c r="B30" s="93" t="s">
        <v>99</v>
      </c>
      <c r="C30" s="94">
        <f>SUM(E30:G30)</f>
        <v>0</v>
      </c>
      <c r="D30" s="176">
        <f t="shared" si="2"/>
        <v>0</v>
      </c>
      <c r="E30" s="134">
        <f t="shared" ref="E30:G30" si="5">SUM(E28:E29)</f>
        <v>0</v>
      </c>
      <c r="F30" s="135">
        <f t="shared" si="5"/>
        <v>0</v>
      </c>
      <c r="G30" s="136">
        <f t="shared" si="5"/>
        <v>0</v>
      </c>
      <c r="K30" s="64"/>
      <c r="L30" s="65"/>
      <c r="M30" s="65"/>
      <c r="N30" s="66"/>
    </row>
    <row r="31" spans="2:14" ht="29.25" customHeight="1" thickBot="1" x14ac:dyDescent="0.3">
      <c r="B31" s="95" t="s">
        <v>85</v>
      </c>
      <c r="C31" s="96" t="str">
        <f>C17</f>
        <v>Amount</v>
      </c>
      <c r="D31" s="83" t="s">
        <v>3</v>
      </c>
      <c r="E31" s="84" t="s">
        <v>18</v>
      </c>
      <c r="F31" s="84" t="s">
        <v>70</v>
      </c>
      <c r="G31" s="85" t="s">
        <v>73</v>
      </c>
      <c r="H31" s="79" t="s">
        <v>69</v>
      </c>
      <c r="K31" s="64"/>
      <c r="L31" s="65"/>
      <c r="M31" s="65"/>
      <c r="N31" s="66"/>
    </row>
    <row r="32" spans="2:14" x14ac:dyDescent="0.25">
      <c r="B32" s="80" t="s">
        <v>6</v>
      </c>
      <c r="C32" s="81">
        <f>'Development Budget'!H8</f>
        <v>0</v>
      </c>
      <c r="D32" s="82">
        <f>IFERROR(C32/$C$12,0)</f>
        <v>0</v>
      </c>
      <c r="E32" s="81">
        <f>'Development Budget'!J8</f>
        <v>0</v>
      </c>
      <c r="F32" s="50">
        <f>'Development Budget'!K8</f>
        <v>0</v>
      </c>
      <c r="G32" s="97">
        <f>'Development Budget'!L8</f>
        <v>0</v>
      </c>
      <c r="H32" s="43" t="str">
        <f t="shared" ref="H32:H40" si="6">IF(C32-SUM(E32:G32)=0,"OK","ERROR")</f>
        <v>OK</v>
      </c>
      <c r="K32" s="64"/>
      <c r="L32" s="65"/>
      <c r="M32" s="65"/>
      <c r="N32" s="66"/>
    </row>
    <row r="33" spans="2:14" x14ac:dyDescent="0.25">
      <c r="B33" s="98" t="s">
        <v>74</v>
      </c>
      <c r="C33" s="99">
        <f>'Development Budget'!H17</f>
        <v>0</v>
      </c>
      <c r="D33" s="82">
        <f t="shared" ref="D33:D39" si="7">IFERROR(C33/$C$12,0)</f>
        <v>0</v>
      </c>
      <c r="E33" s="99">
        <f>'Development Budget'!J17</f>
        <v>0</v>
      </c>
      <c r="F33" s="51">
        <f>'Development Budget'!K17</f>
        <v>0</v>
      </c>
      <c r="G33" s="100">
        <f>'Development Budget'!L17</f>
        <v>0</v>
      </c>
      <c r="H33" s="37" t="str">
        <f t="shared" si="6"/>
        <v>OK</v>
      </c>
      <c r="K33" s="64"/>
      <c r="L33" s="65"/>
      <c r="M33" s="65"/>
      <c r="N33" s="66"/>
    </row>
    <row r="34" spans="2:14" x14ac:dyDescent="0.25">
      <c r="B34" s="98" t="s">
        <v>75</v>
      </c>
      <c r="C34" s="99">
        <f>'Development Budget'!H19</f>
        <v>0</v>
      </c>
      <c r="D34" s="82">
        <f t="shared" si="7"/>
        <v>0</v>
      </c>
      <c r="E34" s="99">
        <f>'Development Budget'!J19</f>
        <v>0</v>
      </c>
      <c r="F34" s="51">
        <f>'Development Budget'!K19</f>
        <v>0</v>
      </c>
      <c r="G34" s="100">
        <f>'Development Budget'!L19</f>
        <v>0</v>
      </c>
      <c r="H34" s="37" t="str">
        <f t="shared" si="6"/>
        <v>OK</v>
      </c>
      <c r="K34" s="64"/>
      <c r="L34" s="65"/>
      <c r="M34" s="65"/>
      <c r="N34" s="66"/>
    </row>
    <row r="35" spans="2:14" x14ac:dyDescent="0.25">
      <c r="B35" s="98" t="s">
        <v>76</v>
      </c>
      <c r="C35" s="99">
        <f>'Development Budget'!H38</f>
        <v>0</v>
      </c>
      <c r="D35" s="82">
        <f t="shared" si="7"/>
        <v>0</v>
      </c>
      <c r="E35" s="99">
        <f>'Development Budget'!J38</f>
        <v>0</v>
      </c>
      <c r="F35" s="51">
        <f>'Development Budget'!K38</f>
        <v>0</v>
      </c>
      <c r="G35" s="100">
        <f>'Development Budget'!L38</f>
        <v>0</v>
      </c>
      <c r="H35" s="37" t="str">
        <f t="shared" si="6"/>
        <v>OK</v>
      </c>
      <c r="K35" s="64"/>
      <c r="L35" s="65"/>
      <c r="M35" s="65"/>
      <c r="N35" s="66"/>
    </row>
    <row r="36" spans="2:14" x14ac:dyDescent="0.25">
      <c r="B36" s="98" t="s">
        <v>7</v>
      </c>
      <c r="C36" s="99">
        <f>'Development Budget'!H44</f>
        <v>0</v>
      </c>
      <c r="D36" s="82">
        <f t="shared" si="7"/>
        <v>0</v>
      </c>
      <c r="E36" s="99">
        <f>'Development Budget'!J44</f>
        <v>0</v>
      </c>
      <c r="F36" s="51">
        <f>'Development Budget'!K44</f>
        <v>0</v>
      </c>
      <c r="G36" s="100">
        <f>'Development Budget'!L44</f>
        <v>0</v>
      </c>
      <c r="H36" s="37" t="str">
        <f t="shared" si="6"/>
        <v>OK</v>
      </c>
      <c r="K36" s="64"/>
      <c r="L36" s="65"/>
      <c r="M36" s="65"/>
      <c r="N36" s="66"/>
    </row>
    <row r="37" spans="2:14" x14ac:dyDescent="0.25">
      <c r="B37" s="98" t="s">
        <v>11</v>
      </c>
      <c r="C37" s="99">
        <f>'Development Budget'!H47</f>
        <v>0</v>
      </c>
      <c r="D37" s="82">
        <f t="shared" si="7"/>
        <v>0</v>
      </c>
      <c r="E37" s="99">
        <f>'Development Budget'!J47</f>
        <v>0</v>
      </c>
      <c r="F37" s="51">
        <f>'Development Budget'!K47</f>
        <v>0</v>
      </c>
      <c r="G37" s="100">
        <f>'Development Budget'!L47</f>
        <v>0</v>
      </c>
      <c r="H37" s="37" t="str">
        <f t="shared" si="6"/>
        <v>OK</v>
      </c>
      <c r="K37" s="64"/>
      <c r="L37" s="65"/>
      <c r="M37" s="65"/>
      <c r="N37" s="66"/>
    </row>
    <row r="38" spans="2:14" x14ac:dyDescent="0.25">
      <c r="B38" s="98" t="s">
        <v>77</v>
      </c>
      <c r="C38" s="99">
        <f>'Development Budget'!H51-'Development Budget'!H47</f>
        <v>0</v>
      </c>
      <c r="D38" s="82">
        <f t="shared" si="7"/>
        <v>0</v>
      </c>
      <c r="E38" s="99">
        <f>'Development Budget'!J51-'Development Budget'!J47</f>
        <v>0</v>
      </c>
      <c r="F38" s="51">
        <f>'Development Budget'!K51-'Development Budget'!K47</f>
        <v>0</v>
      </c>
      <c r="G38" s="100">
        <f>'Development Budget'!L51-'Development Budget'!L47</f>
        <v>0</v>
      </c>
      <c r="H38" s="37" t="str">
        <f t="shared" si="6"/>
        <v>OK</v>
      </c>
      <c r="K38" s="64"/>
      <c r="L38" s="65"/>
      <c r="M38" s="65"/>
      <c r="N38" s="66"/>
    </row>
    <row r="39" spans="2:14" x14ac:dyDescent="0.25">
      <c r="B39" s="98" t="s">
        <v>78</v>
      </c>
      <c r="C39" s="99">
        <f>'Development Budget'!H59</f>
        <v>0</v>
      </c>
      <c r="D39" s="82">
        <f t="shared" si="7"/>
        <v>0</v>
      </c>
      <c r="E39" s="99">
        <f>'Development Budget'!J59</f>
        <v>0</v>
      </c>
      <c r="F39" s="101">
        <f>'Development Budget'!K59</f>
        <v>0</v>
      </c>
      <c r="G39" s="102">
        <f>'Development Budget'!L59</f>
        <v>0</v>
      </c>
      <c r="H39" s="37" t="str">
        <f t="shared" si="6"/>
        <v>OK</v>
      </c>
      <c r="K39" s="126"/>
      <c r="L39" s="127"/>
      <c r="M39" s="127"/>
      <c r="N39" s="128"/>
    </row>
    <row r="40" spans="2:14" ht="15.75" thickBot="1" x14ac:dyDescent="0.3">
      <c r="B40" s="93" t="s">
        <v>46</v>
      </c>
      <c r="C40" s="103">
        <f>SUM(C32:C39)</f>
        <v>0</v>
      </c>
      <c r="D40" s="104">
        <f>IFERROR(C40/$C$12,0)</f>
        <v>0</v>
      </c>
      <c r="E40" s="103">
        <f t="shared" ref="E40:G40" si="8">SUM(E32:E39)</f>
        <v>0</v>
      </c>
      <c r="F40" s="103">
        <f t="shared" si="8"/>
        <v>0</v>
      </c>
      <c r="G40" s="104">
        <f t="shared" si="8"/>
        <v>0</v>
      </c>
      <c r="H40" s="38" t="str">
        <f t="shared" si="6"/>
        <v>OK</v>
      </c>
      <c r="K40" s="64"/>
      <c r="L40" s="65"/>
      <c r="M40" s="65"/>
      <c r="N40" s="66"/>
    </row>
    <row r="41" spans="2:14" ht="15.75" thickBot="1" x14ac:dyDescent="0.3">
      <c r="B41" s="105" t="s">
        <v>72</v>
      </c>
      <c r="C41" s="106">
        <f>C29-C40</f>
        <v>0</v>
      </c>
      <c r="D41" s="107">
        <f>IFERROR(C41/$C$12,0)</f>
        <v>0</v>
      </c>
      <c r="E41" s="106">
        <f>E30-E40</f>
        <v>0</v>
      </c>
      <c r="F41" s="108">
        <f>F30-F40</f>
        <v>0</v>
      </c>
      <c r="G41" s="109">
        <f>G30-G40</f>
        <v>0</v>
      </c>
      <c r="K41" s="64"/>
      <c r="L41" s="65"/>
      <c r="M41" s="65"/>
      <c r="N41" s="66"/>
    </row>
    <row r="42" spans="2:14" x14ac:dyDescent="0.25">
      <c r="K42" s="64"/>
      <c r="L42" s="65"/>
      <c r="M42" s="65"/>
      <c r="N42" s="66"/>
    </row>
    <row r="43" spans="2:14" ht="15.75" thickBot="1" x14ac:dyDescent="0.3">
      <c r="K43" s="68"/>
      <c r="L43" s="69"/>
      <c r="M43" s="69"/>
      <c r="N43" s="70"/>
    </row>
  </sheetData>
  <sheetProtection sheet="1" objects="1" scenarios="1"/>
  <mergeCells count="36">
    <mergeCell ref="B4:D4"/>
    <mergeCell ref="C12:D12"/>
    <mergeCell ref="C13:D13"/>
    <mergeCell ref="C11:D11"/>
    <mergeCell ref="H10:I10"/>
    <mergeCell ref="H11:I11"/>
    <mergeCell ref="H12:I12"/>
    <mergeCell ref="H13:I13"/>
    <mergeCell ref="H8:I8"/>
    <mergeCell ref="H9:I9"/>
    <mergeCell ref="H5:I5"/>
    <mergeCell ref="F11:G11"/>
    <mergeCell ref="C8:D8"/>
    <mergeCell ref="H7:I7"/>
    <mergeCell ref="B16:D16"/>
    <mergeCell ref="E16:G16"/>
    <mergeCell ref="F12:G12"/>
    <mergeCell ref="F13:G13"/>
    <mergeCell ref="F14:G14"/>
    <mergeCell ref="C14:D14"/>
    <mergeCell ref="H14:I14"/>
    <mergeCell ref="K2:N2"/>
    <mergeCell ref="B2:I2"/>
    <mergeCell ref="C10:D10"/>
    <mergeCell ref="C9:D9"/>
    <mergeCell ref="F5:G5"/>
    <mergeCell ref="F6:G6"/>
    <mergeCell ref="F7:G7"/>
    <mergeCell ref="F8:G8"/>
    <mergeCell ref="F9:G9"/>
    <mergeCell ref="F10:G10"/>
    <mergeCell ref="F4:I4"/>
    <mergeCell ref="H6:I6"/>
    <mergeCell ref="C5:D5"/>
    <mergeCell ref="C6:D6"/>
    <mergeCell ref="C7:D7"/>
  </mergeCells>
  <phoneticPr fontId="26" type="noConversion"/>
  <conditionalFormatting sqref="E41:G41">
    <cfRule type="cellIs" dxfId="6" priority="2" operator="lessThan">
      <formula>0</formula>
    </cfRule>
  </conditionalFormatting>
  <conditionalFormatting sqref="H18:H21">
    <cfRule type="cellIs" dxfId="5" priority="7" operator="equal">
      <formula>"ERROR"</formula>
    </cfRule>
    <cfRule type="cellIs" dxfId="4" priority="8" operator="equal">
      <formula>"OK"</formula>
    </cfRule>
  </conditionalFormatting>
  <conditionalFormatting sqref="H23:H27">
    <cfRule type="cellIs" dxfId="3" priority="5" operator="equal">
      <formula>"ERROR"</formula>
    </cfRule>
    <cfRule type="cellIs" dxfId="2" priority="6" operator="equal">
      <formula>"OK"</formula>
    </cfRule>
  </conditionalFormatting>
  <conditionalFormatting sqref="H32:H40">
    <cfRule type="cellIs" dxfId="1" priority="3" operator="equal">
      <formula>"ERROR"</formula>
    </cfRule>
    <cfRule type="cellIs" dxfId="0" priority="4" operator="equal">
      <formula>"OK"</formula>
    </cfRule>
  </conditionalFormatting>
  <dataValidations count="1">
    <dataValidation type="list" allowBlank="1" showInputMessage="1" showErrorMessage="1" sqref="H5" xr:uid="{8E83D25E-31E5-47E0-9070-D1845594B339}">
      <formula1>"Appraisal, BPO"</formula1>
    </dataValidation>
  </dataValidations>
  <pageMargins left="0.7" right="0.7" top="0.75" bottom="0.75" header="0.3" footer="0.3"/>
  <pageSetup scale="83" orientation="portrait" r:id="rId1"/>
  <headerFooter>
    <oddFooter>&amp;L&amp;F&amp;R&amp;D</oddFooter>
  </headerFooter>
  <ignoredErrors>
    <ignoredError sqref="D31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9F8E9F-557B-40C3-A909-07B3C7C9BACF}">
          <x14:formula1>
            <xm:f>'Homebuyer Affordability'!$B$5:$B$11</xm:f>
          </x14:formula1>
          <xm:sqref>C9:D9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99BD-B213-45C3-AE5D-B1717141936E}">
  <sheetPr>
    <pageSetUpPr fitToPage="1"/>
  </sheetPr>
  <dimension ref="B1:O47"/>
  <sheetViews>
    <sheetView showGridLines="0" topLeftCell="A12" zoomScaleNormal="100" zoomScaleSheetLayoutView="100" workbookViewId="0">
      <selection activeCell="G39" sqref="G39"/>
    </sheetView>
  </sheetViews>
  <sheetFormatPr defaultRowHeight="15" x14ac:dyDescent="0.25"/>
  <cols>
    <col min="2" max="2" width="37.5703125" bestFit="1" customWidth="1"/>
    <col min="3" max="5" width="10.5703125" customWidth="1"/>
    <col min="6" max="6" width="11.7109375" customWidth="1"/>
    <col min="7" max="7" width="10.5703125" customWidth="1"/>
    <col min="8" max="8" width="20" customWidth="1"/>
    <col min="9" max="9" width="3.85546875" customWidth="1"/>
    <col min="10" max="10" width="12" bestFit="1" customWidth="1"/>
  </cols>
  <sheetData>
    <row r="1" spans="2:15" ht="15.75" thickBot="1" x14ac:dyDescent="0.3"/>
    <row r="2" spans="2:15" x14ac:dyDescent="0.25">
      <c r="B2" s="287" t="s">
        <v>91</v>
      </c>
      <c r="C2" s="288"/>
      <c r="D2" s="288"/>
      <c r="E2" s="288"/>
      <c r="F2" s="288"/>
      <c r="G2" s="288"/>
      <c r="H2" s="289"/>
    </row>
    <row r="3" spans="2:15" x14ac:dyDescent="0.25">
      <c r="B3" s="110"/>
      <c r="C3" s="290" t="s">
        <v>92</v>
      </c>
      <c r="D3" s="291"/>
      <c r="E3" s="291"/>
      <c r="F3" s="291"/>
      <c r="G3" s="291"/>
      <c r="H3" s="292"/>
    </row>
    <row r="4" spans="2:15" x14ac:dyDescent="0.25">
      <c r="B4" s="111" t="s">
        <v>93</v>
      </c>
      <c r="C4" s="112">
        <v>1</v>
      </c>
      <c r="D4" s="112">
        <v>2</v>
      </c>
      <c r="E4" s="112">
        <v>3</v>
      </c>
      <c r="F4" s="112">
        <v>4</v>
      </c>
      <c r="G4" s="112">
        <v>5</v>
      </c>
      <c r="H4" s="113">
        <v>6</v>
      </c>
    </row>
    <row r="5" spans="2:15" x14ac:dyDescent="0.25">
      <c r="B5" s="114">
        <v>0.5</v>
      </c>
      <c r="C5" s="115">
        <f>ROUNDUP((F5*0.7)*2,-2)/2</f>
        <v>0</v>
      </c>
      <c r="D5" s="115">
        <f>ROUNDUP((F5*0.8)*2,-2)/2</f>
        <v>0</v>
      </c>
      <c r="E5" s="115">
        <f>ROUNDUP((F5*0.9)*2,-2)/2</f>
        <v>0</v>
      </c>
      <c r="F5" s="122"/>
      <c r="G5" s="115">
        <f>ROUNDUP((F5*1.08)*2,-2)/2</f>
        <v>0</v>
      </c>
      <c r="H5" s="116">
        <f>ROUNDUP((F5*1.16)*2,-2)/2</f>
        <v>0</v>
      </c>
    </row>
    <row r="6" spans="2:15" x14ac:dyDescent="0.25">
      <c r="B6" s="114">
        <v>0.6</v>
      </c>
      <c r="C6" s="115">
        <f>C5*1.2</f>
        <v>0</v>
      </c>
      <c r="D6" s="115">
        <f>D5*1.2</f>
        <v>0</v>
      </c>
      <c r="E6" s="115">
        <f>E5*1.2</f>
        <v>0</v>
      </c>
      <c r="F6" s="115">
        <f>60/50*F5</f>
        <v>0</v>
      </c>
      <c r="G6" s="115">
        <f t="shared" ref="G6:H6" si="0">G5*1.2</f>
        <v>0</v>
      </c>
      <c r="H6" s="116">
        <f t="shared" si="0"/>
        <v>0</v>
      </c>
      <c r="N6" s="117"/>
      <c r="O6" s="117"/>
    </row>
    <row r="7" spans="2:15" x14ac:dyDescent="0.25">
      <c r="B7" s="114">
        <v>0.7</v>
      </c>
      <c r="C7" s="115">
        <f t="shared" ref="C7:E7" si="1">ROUNDUP((AVERAGE(C6,C8))*2,-2)/2</f>
        <v>0</v>
      </c>
      <c r="D7" s="115">
        <f t="shared" si="1"/>
        <v>0</v>
      </c>
      <c r="E7" s="115">
        <f t="shared" si="1"/>
        <v>0</v>
      </c>
      <c r="F7" s="115">
        <f>ROUNDUP((AVERAGE(F6,F8))*2,-2)/2</f>
        <v>0</v>
      </c>
      <c r="G7" s="115">
        <f t="shared" ref="G7:H7" si="2">ROUNDUP((AVERAGE(G6,G8))*2,-2)/2</f>
        <v>0</v>
      </c>
      <c r="H7" s="116">
        <f t="shared" si="2"/>
        <v>0</v>
      </c>
      <c r="N7" s="117"/>
      <c r="O7" s="117"/>
    </row>
    <row r="8" spans="2:15" x14ac:dyDescent="0.25">
      <c r="B8" s="114">
        <v>0.8</v>
      </c>
      <c r="C8" s="115">
        <f>ROUNDUP((F8*0.7)*2,-2)/2</f>
        <v>0</v>
      </c>
      <c r="D8" s="115">
        <f>ROUNDUP((F8*0.8)*2,-2)/2</f>
        <v>0</v>
      </c>
      <c r="E8" s="115">
        <f>ROUNDUP((F8*0.9)*2,-2)/2</f>
        <v>0</v>
      </c>
      <c r="F8" s="122"/>
      <c r="G8" s="115">
        <f>ROUNDUP((F8*1.08)*2,-2)/2</f>
        <v>0</v>
      </c>
      <c r="H8" s="116">
        <f>ROUNDUP((F8*1.16)*2,-2)/2</f>
        <v>0</v>
      </c>
      <c r="N8" s="117"/>
      <c r="O8" s="117"/>
    </row>
    <row r="9" spans="2:15" x14ac:dyDescent="0.25">
      <c r="B9" s="114">
        <v>0.9</v>
      </c>
      <c r="C9" s="115">
        <f t="shared" ref="C9:C11" si="3">ROUNDUP((F9*0.7)*2,-2)/2</f>
        <v>0</v>
      </c>
      <c r="D9" s="115">
        <f t="shared" ref="D9:D11" si="4">ROUNDUP((F9*0.8)*2,-2)/2</f>
        <v>0</v>
      </c>
      <c r="E9" s="115">
        <f t="shared" ref="E9:E11" si="5">ROUNDUP((F9*0.9)*2,-2)/2</f>
        <v>0</v>
      </c>
      <c r="F9" s="118">
        <f>B9/B8*F8</f>
        <v>0</v>
      </c>
      <c r="G9" s="115">
        <f t="shared" ref="G9:G11" si="6">ROUNDUP((F9*1.08)*2,-2)/2</f>
        <v>0</v>
      </c>
      <c r="H9" s="116">
        <f t="shared" ref="H9:H11" si="7">ROUNDUP((F9*1.16)*2,-2)/2</f>
        <v>0</v>
      </c>
      <c r="N9" s="117"/>
      <c r="O9" s="117"/>
    </row>
    <row r="10" spans="2:15" x14ac:dyDescent="0.25">
      <c r="B10" s="114">
        <v>1</v>
      </c>
      <c r="C10" s="115">
        <f t="shared" si="3"/>
        <v>0</v>
      </c>
      <c r="D10" s="115">
        <f t="shared" si="4"/>
        <v>0</v>
      </c>
      <c r="E10" s="115">
        <f t="shared" si="5"/>
        <v>0</v>
      </c>
      <c r="F10" s="118">
        <f>100/80*F8</f>
        <v>0</v>
      </c>
      <c r="G10" s="115">
        <f t="shared" si="6"/>
        <v>0</v>
      </c>
      <c r="H10" s="116">
        <f t="shared" si="7"/>
        <v>0</v>
      </c>
      <c r="N10" s="117"/>
      <c r="O10" s="117"/>
    </row>
    <row r="11" spans="2:15" x14ac:dyDescent="0.25">
      <c r="B11" s="114">
        <v>1.1499999999999999</v>
      </c>
      <c r="C11" s="115">
        <f t="shared" si="3"/>
        <v>0</v>
      </c>
      <c r="D11" s="115">
        <f t="shared" si="4"/>
        <v>0</v>
      </c>
      <c r="E11" s="115">
        <f t="shared" si="5"/>
        <v>0</v>
      </c>
      <c r="F11" s="118">
        <f>115/80*F8</f>
        <v>0</v>
      </c>
      <c r="G11" s="115">
        <f t="shared" si="6"/>
        <v>0</v>
      </c>
      <c r="H11" s="116">
        <f t="shared" si="7"/>
        <v>0</v>
      </c>
      <c r="N11" s="117"/>
      <c r="O11" s="117"/>
    </row>
    <row r="12" spans="2:15" ht="15.75" thickBot="1" x14ac:dyDescent="0.3">
      <c r="B12" s="119" t="s">
        <v>94</v>
      </c>
      <c r="C12" s="293" t="s">
        <v>186</v>
      </c>
      <c r="D12" s="294"/>
      <c r="E12" s="294"/>
      <c r="F12" s="294"/>
      <c r="G12" s="294"/>
      <c r="H12" s="295"/>
    </row>
    <row r="13" spans="2:15" ht="15.75" thickBot="1" x14ac:dyDescent="0.3"/>
    <row r="14" spans="2:15" x14ac:dyDescent="0.25">
      <c r="B14" s="287" t="s">
        <v>90</v>
      </c>
      <c r="C14" s="288"/>
      <c r="D14" s="288"/>
      <c r="E14" s="288"/>
      <c r="F14" s="289"/>
    </row>
    <row r="15" spans="2:15" x14ac:dyDescent="0.25">
      <c r="B15" s="296" t="s">
        <v>187</v>
      </c>
      <c r="C15" s="297"/>
      <c r="D15" s="297"/>
      <c r="E15" s="298"/>
      <c r="F15" s="179"/>
    </row>
    <row r="16" spans="2:15" x14ac:dyDescent="0.25">
      <c r="B16" s="180" t="s">
        <v>188</v>
      </c>
      <c r="C16" s="177"/>
      <c r="D16" s="177"/>
      <c r="E16" s="178"/>
      <c r="F16" s="120">
        <f>'Sources &amp; Loan Sizing'!C9</f>
        <v>0</v>
      </c>
    </row>
    <row r="17" spans="2:6" x14ac:dyDescent="0.25">
      <c r="B17" s="284" t="s">
        <v>189</v>
      </c>
      <c r="C17" s="285"/>
      <c r="D17" s="285"/>
      <c r="E17" s="286"/>
      <c r="F17" s="181"/>
    </row>
    <row r="18" spans="2:6" x14ac:dyDescent="0.25">
      <c r="B18" s="284" t="s">
        <v>190</v>
      </c>
      <c r="C18" s="285"/>
      <c r="D18" s="285"/>
      <c r="E18" s="286"/>
      <c r="F18" s="182">
        <f>F17*30%</f>
        <v>0</v>
      </c>
    </row>
    <row r="19" spans="2:6" x14ac:dyDescent="0.25">
      <c r="B19" s="284" t="s">
        <v>191</v>
      </c>
      <c r="C19" s="285"/>
      <c r="D19" s="285"/>
      <c r="E19" s="286"/>
      <c r="F19" s="181"/>
    </row>
    <row r="20" spans="2:6" x14ac:dyDescent="0.25">
      <c r="B20" s="284" t="s">
        <v>192</v>
      </c>
      <c r="C20" s="285"/>
      <c r="D20" s="285"/>
      <c r="E20" s="286"/>
      <c r="F20" s="181"/>
    </row>
    <row r="21" spans="2:6" x14ac:dyDescent="0.25">
      <c r="B21" s="284" t="s">
        <v>193</v>
      </c>
      <c r="C21" s="285"/>
      <c r="D21" s="285"/>
      <c r="E21" s="286"/>
      <c r="F21" s="181"/>
    </row>
    <row r="22" spans="2:6" x14ac:dyDescent="0.25">
      <c r="B22" s="302" t="s">
        <v>194</v>
      </c>
      <c r="C22" s="303"/>
      <c r="D22" s="303"/>
      <c r="E22" s="304"/>
      <c r="F22" s="183">
        <f>F18-F19-F20-F21</f>
        <v>0</v>
      </c>
    </row>
    <row r="23" spans="2:6" x14ac:dyDescent="0.25">
      <c r="B23" s="296" t="s">
        <v>195</v>
      </c>
      <c r="C23" s="297"/>
      <c r="D23" s="297"/>
      <c r="E23" s="298"/>
      <c r="F23" s="183">
        <f>F22/12</f>
        <v>0</v>
      </c>
    </row>
    <row r="24" spans="2:6" x14ac:dyDescent="0.25">
      <c r="B24" s="296" t="s">
        <v>196</v>
      </c>
      <c r="C24" s="297"/>
      <c r="D24" s="297"/>
      <c r="E24" s="298"/>
      <c r="F24" s="183"/>
    </row>
    <row r="25" spans="2:6" x14ac:dyDescent="0.25">
      <c r="B25" s="284" t="s">
        <v>89</v>
      </c>
      <c r="C25" s="285"/>
      <c r="D25" s="285"/>
      <c r="E25" s="286"/>
      <c r="F25" s="121"/>
    </row>
    <row r="26" spans="2:6" x14ac:dyDescent="0.25">
      <c r="B26" s="284" t="s">
        <v>197</v>
      </c>
      <c r="C26" s="285"/>
      <c r="D26" s="285"/>
      <c r="E26" s="286"/>
      <c r="F26" s="121"/>
    </row>
    <row r="27" spans="2:6" x14ac:dyDescent="0.25">
      <c r="B27" s="302" t="s">
        <v>198</v>
      </c>
      <c r="C27" s="303"/>
      <c r="D27" s="303"/>
      <c r="E27" s="304"/>
      <c r="F27" s="201">
        <f>SUM(F25:F26)</f>
        <v>0</v>
      </c>
    </row>
    <row r="28" spans="2:6" x14ac:dyDescent="0.25">
      <c r="B28" s="284" t="s">
        <v>199</v>
      </c>
      <c r="C28" s="285"/>
      <c r="D28" s="285"/>
      <c r="E28" s="286"/>
      <c r="F28" s="181"/>
    </row>
    <row r="29" spans="2:6" x14ac:dyDescent="0.25">
      <c r="B29" s="299" t="s">
        <v>200</v>
      </c>
      <c r="C29" s="300"/>
      <c r="D29" s="300"/>
      <c r="E29" s="301"/>
      <c r="F29" s="193">
        <f>ROUND(-PV(F27/12,F28*12,F23),-3)</f>
        <v>0</v>
      </c>
    </row>
    <row r="30" spans="2:6" x14ac:dyDescent="0.25">
      <c r="B30" s="312" t="s">
        <v>210</v>
      </c>
      <c r="C30" s="313"/>
      <c r="D30" s="313"/>
      <c r="E30" s="314"/>
      <c r="F30" s="194"/>
    </row>
    <row r="31" spans="2:6" x14ac:dyDescent="0.25">
      <c r="B31" s="284" t="s">
        <v>209</v>
      </c>
      <c r="C31" s="285"/>
      <c r="D31" s="285"/>
      <c r="E31" s="286"/>
      <c r="F31" s="192"/>
    </row>
    <row r="32" spans="2:6" x14ac:dyDescent="0.25">
      <c r="B32" s="284" t="s">
        <v>211</v>
      </c>
      <c r="C32" s="285"/>
      <c r="D32" s="285"/>
      <c r="E32" s="286"/>
      <c r="F32" s="182" t="str">
        <f>IFERROR('Sources &amp; Loan Sizing'!H8,"")</f>
        <v/>
      </c>
    </row>
    <row r="33" spans="2:11" ht="15.75" thickBot="1" x14ac:dyDescent="0.3">
      <c r="B33" s="315" t="s">
        <v>210</v>
      </c>
      <c r="C33" s="316"/>
      <c r="D33" s="316"/>
      <c r="E33" s="317"/>
      <c r="F33" s="195" t="str">
        <f>IFERROR(F31*F32,"")</f>
        <v/>
      </c>
    </row>
    <row r="34" spans="2:11" ht="15.75" thickBot="1" x14ac:dyDescent="0.3"/>
    <row r="35" spans="2:11" ht="15.75" thickBot="1" x14ac:dyDescent="0.3">
      <c r="B35" s="321" t="s">
        <v>201</v>
      </c>
      <c r="C35" s="322"/>
      <c r="D35" s="322"/>
      <c r="E35" s="322"/>
      <c r="F35" s="323"/>
    </row>
    <row r="36" spans="2:11" x14ac:dyDescent="0.25">
      <c r="B36" s="318" t="s">
        <v>202</v>
      </c>
      <c r="C36" s="319"/>
      <c r="D36" s="319"/>
      <c r="E36" s="319"/>
      <c r="F36" s="320"/>
    </row>
    <row r="37" spans="2:11" x14ac:dyDescent="0.25">
      <c r="B37" s="284" t="s">
        <v>203</v>
      </c>
      <c r="C37" s="285"/>
      <c r="D37" s="285"/>
      <c r="E37" s="286"/>
      <c r="F37" s="184">
        <f>'Sources &amp; Loan Sizing'!D23</f>
        <v>0</v>
      </c>
      <c r="J37" s="185"/>
    </row>
    <row r="38" spans="2:11" x14ac:dyDescent="0.25">
      <c r="B38" s="284" t="s">
        <v>12</v>
      </c>
      <c r="C38" s="285"/>
      <c r="D38" s="285"/>
      <c r="E38" s="286"/>
      <c r="F38" s="181"/>
      <c r="J38" s="186"/>
    </row>
    <row r="39" spans="2:11" x14ac:dyDescent="0.25">
      <c r="B39" s="305" t="s">
        <v>204</v>
      </c>
      <c r="C39" s="306"/>
      <c r="D39" s="306"/>
      <c r="E39" s="307"/>
      <c r="F39" s="181"/>
      <c r="J39" s="190"/>
    </row>
    <row r="40" spans="2:11" ht="15.75" thickBot="1" x14ac:dyDescent="0.3">
      <c r="B40" s="308" t="s">
        <v>205</v>
      </c>
      <c r="C40" s="309"/>
      <c r="D40" s="309"/>
      <c r="E40" s="309"/>
      <c r="F40" s="191">
        <f>SUM(F37:F39)</f>
        <v>0</v>
      </c>
      <c r="J40" s="35"/>
    </row>
    <row r="41" spans="2:11" x14ac:dyDescent="0.25">
      <c r="B41" s="318" t="s">
        <v>206</v>
      </c>
      <c r="C41" s="319"/>
      <c r="D41" s="319"/>
      <c r="E41" s="319"/>
      <c r="F41" s="320"/>
    </row>
    <row r="42" spans="2:11" x14ac:dyDescent="0.25">
      <c r="B42" s="284" t="s">
        <v>212</v>
      </c>
      <c r="C42" s="285"/>
      <c r="D42" s="285"/>
      <c r="E42" s="286"/>
      <c r="F42" s="184">
        <f>MIN(F33,F29)</f>
        <v>0</v>
      </c>
    </row>
    <row r="43" spans="2:11" x14ac:dyDescent="0.25">
      <c r="B43" s="305" t="s">
        <v>220</v>
      </c>
      <c r="C43" s="306"/>
      <c r="D43" s="306"/>
      <c r="E43" s="307"/>
      <c r="F43" s="181"/>
      <c r="K43" s="185"/>
    </row>
    <row r="44" spans="2:11" x14ac:dyDescent="0.25">
      <c r="B44" s="187" t="s">
        <v>221</v>
      </c>
      <c r="C44" s="188"/>
      <c r="D44" s="188"/>
      <c r="E44" s="189"/>
      <c r="F44" s="181"/>
      <c r="K44" s="185"/>
    </row>
    <row r="45" spans="2:11" x14ac:dyDescent="0.25">
      <c r="B45" s="305" t="s">
        <v>204</v>
      </c>
      <c r="C45" s="306"/>
      <c r="D45" s="306"/>
      <c r="E45" s="307"/>
      <c r="F45" s="181"/>
      <c r="K45" s="35"/>
    </row>
    <row r="46" spans="2:11" ht="15.75" thickBot="1" x14ac:dyDescent="0.3">
      <c r="B46" s="308" t="s">
        <v>207</v>
      </c>
      <c r="C46" s="309"/>
      <c r="D46" s="309"/>
      <c r="E46" s="309"/>
      <c r="F46" s="191">
        <f>SUM(F42:F45)</f>
        <v>0</v>
      </c>
    </row>
    <row r="47" spans="2:11" ht="15.75" thickBot="1" x14ac:dyDescent="0.3">
      <c r="B47" s="310" t="s">
        <v>208</v>
      </c>
      <c r="C47" s="311"/>
      <c r="D47" s="311"/>
      <c r="E47" s="311"/>
      <c r="F47" s="191">
        <f>F40-F46</f>
        <v>0</v>
      </c>
    </row>
  </sheetData>
  <sheetProtection sheet="1" objects="1" scenarios="1"/>
  <mergeCells count="34">
    <mergeCell ref="B30:E30"/>
    <mergeCell ref="B31:E31"/>
    <mergeCell ref="B32:E32"/>
    <mergeCell ref="B33:E33"/>
    <mergeCell ref="B41:F41"/>
    <mergeCell ref="B35:F35"/>
    <mergeCell ref="B36:F36"/>
    <mergeCell ref="B37:E37"/>
    <mergeCell ref="B38:E38"/>
    <mergeCell ref="B39:E39"/>
    <mergeCell ref="B40:E40"/>
    <mergeCell ref="B42:E42"/>
    <mergeCell ref="B43:E43"/>
    <mergeCell ref="B45:E45"/>
    <mergeCell ref="B46:E46"/>
    <mergeCell ref="B47:E47"/>
    <mergeCell ref="B29:E29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17:E17"/>
    <mergeCell ref="B2:H2"/>
    <mergeCell ref="C3:H3"/>
    <mergeCell ref="C12:H12"/>
    <mergeCell ref="B14:F14"/>
    <mergeCell ref="B15:E15"/>
  </mergeCells>
  <hyperlinks>
    <hyperlink ref="C12" r:id="rId1" xr:uid="{D78D7601-2981-4805-B0BC-54552D1B39B5}"/>
  </hyperlinks>
  <pageMargins left="0.7" right="0.7" top="0.75" bottom="0.75" header="0.3" footer="0.3"/>
  <pageSetup scale="88" orientation="portrait" r:id="rId2"/>
  <headerFooter>
    <oddFooter>&amp;L&amp;F&amp;R&amp;D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3918-C9AC-444D-8494-2E995FE21AE0}">
  <dimension ref="A1:BT3"/>
  <sheetViews>
    <sheetView topLeftCell="G1" workbookViewId="0">
      <selection activeCell="R2" sqref="R2"/>
    </sheetView>
  </sheetViews>
  <sheetFormatPr defaultRowHeight="15" x14ac:dyDescent="0.25"/>
  <cols>
    <col min="1" max="1" width="11.7109375" customWidth="1"/>
    <col min="2" max="2" width="14" customWidth="1"/>
    <col min="12" max="12" width="11.140625" customWidth="1"/>
    <col min="16" max="16" width="11.7109375" customWidth="1"/>
    <col min="17" max="17" width="11.28515625" customWidth="1"/>
    <col min="18" max="18" width="11.85546875" bestFit="1" customWidth="1"/>
    <col min="19" max="19" width="21.140625" customWidth="1"/>
    <col min="20" max="21" width="12.28515625" customWidth="1"/>
    <col min="22" max="22" width="12.7109375" customWidth="1"/>
    <col min="23" max="23" width="10.7109375" customWidth="1"/>
    <col min="24" max="24" width="12.7109375" customWidth="1"/>
    <col min="25" max="25" width="16.140625" customWidth="1"/>
    <col min="26" max="26" width="18.140625" customWidth="1"/>
    <col min="27" max="27" width="17.28515625" customWidth="1"/>
    <col min="28" max="28" width="18.140625" customWidth="1"/>
    <col min="29" max="29" width="10.7109375" customWidth="1"/>
    <col min="42" max="42" width="13.7109375" customWidth="1"/>
    <col min="43" max="43" width="13.140625" customWidth="1"/>
    <col min="44" max="44" width="15.140625" customWidth="1"/>
    <col min="48" max="48" width="11.28515625" customWidth="1"/>
    <col min="49" max="49" width="14.7109375" customWidth="1"/>
    <col min="52" max="52" width="11.28515625" customWidth="1"/>
    <col min="53" max="53" width="11.7109375" customWidth="1"/>
    <col min="66" max="66" width="18" customWidth="1"/>
    <col min="67" max="67" width="19" customWidth="1"/>
    <col min="68" max="68" width="17.28515625" customWidth="1"/>
    <col min="72" max="72" width="16.7109375" customWidth="1"/>
  </cols>
  <sheetData>
    <row r="1" spans="1:72" ht="120" x14ac:dyDescent="0.25">
      <c r="A1" s="137" t="s">
        <v>1</v>
      </c>
      <c r="B1" s="137" t="s">
        <v>0</v>
      </c>
      <c r="C1" s="137" t="s">
        <v>110</v>
      </c>
      <c r="D1" s="137" t="s">
        <v>111</v>
      </c>
      <c r="E1" s="137" t="s">
        <v>112</v>
      </c>
      <c r="F1" s="137" t="s">
        <v>113</v>
      </c>
      <c r="G1" s="137" t="s">
        <v>114</v>
      </c>
      <c r="H1" s="137" t="s">
        <v>115</v>
      </c>
      <c r="I1" s="137" t="s">
        <v>116</v>
      </c>
      <c r="J1" s="137" t="s">
        <v>117</v>
      </c>
      <c r="K1" s="137" t="s">
        <v>118</v>
      </c>
      <c r="L1" s="137" t="s">
        <v>119</v>
      </c>
      <c r="M1" s="137" t="s">
        <v>120</v>
      </c>
      <c r="N1" s="137" t="s">
        <v>121</v>
      </c>
      <c r="O1" s="137" t="s">
        <v>122</v>
      </c>
      <c r="P1" s="137" t="s">
        <v>123</v>
      </c>
      <c r="Q1" s="137" t="s">
        <v>124</v>
      </c>
      <c r="R1" s="137" t="s">
        <v>125</v>
      </c>
      <c r="S1" s="137" t="s">
        <v>126</v>
      </c>
      <c r="T1" s="138" t="s">
        <v>127</v>
      </c>
      <c r="U1" s="138" t="s">
        <v>128</v>
      </c>
      <c r="V1" s="138" t="s">
        <v>129</v>
      </c>
      <c r="W1" s="137" t="s">
        <v>130</v>
      </c>
      <c r="X1" s="139" t="s">
        <v>131</v>
      </c>
      <c r="Y1" s="140" t="s">
        <v>132</v>
      </c>
      <c r="Z1" s="141" t="s">
        <v>133</v>
      </c>
      <c r="AA1" s="141" t="s">
        <v>134</v>
      </c>
      <c r="AB1" s="141" t="s">
        <v>135</v>
      </c>
      <c r="AC1" s="142" t="s">
        <v>136</v>
      </c>
      <c r="AD1" s="143" t="s">
        <v>137</v>
      </c>
      <c r="AE1" s="144" t="s">
        <v>138</v>
      </c>
      <c r="AF1" s="145" t="s">
        <v>139</v>
      </c>
      <c r="AG1" s="145" t="s">
        <v>140</v>
      </c>
      <c r="AH1" s="146" t="s">
        <v>141</v>
      </c>
      <c r="AI1" s="141" t="s">
        <v>142</v>
      </c>
      <c r="AJ1" s="141" t="s">
        <v>143</v>
      </c>
      <c r="AK1" s="145" t="s">
        <v>144</v>
      </c>
      <c r="AL1" s="141" t="s">
        <v>145</v>
      </c>
      <c r="AM1" s="141" t="s">
        <v>146</v>
      </c>
      <c r="AN1" s="141" t="s">
        <v>147</v>
      </c>
      <c r="AO1" s="141" t="s">
        <v>148</v>
      </c>
      <c r="AP1" s="141" t="s">
        <v>149</v>
      </c>
      <c r="AQ1" s="141" t="s">
        <v>150</v>
      </c>
      <c r="AR1" s="141" t="s">
        <v>151</v>
      </c>
      <c r="AS1" s="141" t="s">
        <v>152</v>
      </c>
      <c r="AT1" s="141" t="s">
        <v>153</v>
      </c>
      <c r="AU1" s="141" t="s">
        <v>154</v>
      </c>
      <c r="AV1" s="147" t="s">
        <v>155</v>
      </c>
      <c r="AW1" s="148" t="s">
        <v>156</v>
      </c>
      <c r="AX1" s="149" t="s">
        <v>157</v>
      </c>
      <c r="AY1" s="149" t="s">
        <v>158</v>
      </c>
      <c r="AZ1" s="150" t="s">
        <v>159</v>
      </c>
      <c r="BA1" s="149" t="s">
        <v>160</v>
      </c>
      <c r="BB1" s="151" t="s">
        <v>161</v>
      </c>
      <c r="BC1" s="152" t="s">
        <v>162</v>
      </c>
      <c r="BD1" s="153" t="s">
        <v>163</v>
      </c>
      <c r="BE1" s="153" t="s">
        <v>164</v>
      </c>
      <c r="BF1" s="154" t="s">
        <v>165</v>
      </c>
      <c r="BG1" s="149" t="s">
        <v>166</v>
      </c>
      <c r="BH1" s="149" t="s">
        <v>167</v>
      </c>
      <c r="BI1" s="153" t="s">
        <v>168</v>
      </c>
      <c r="BJ1" s="149" t="s">
        <v>169</v>
      </c>
      <c r="BK1" s="149" t="s">
        <v>170</v>
      </c>
      <c r="BL1" s="149" t="s">
        <v>171</v>
      </c>
      <c r="BM1" s="149" t="s">
        <v>172</v>
      </c>
      <c r="BN1" s="149" t="s">
        <v>173</v>
      </c>
      <c r="BO1" s="149" t="s">
        <v>174</v>
      </c>
      <c r="BP1" s="149" t="s">
        <v>175</v>
      </c>
      <c r="BQ1" s="149" t="s">
        <v>176</v>
      </c>
      <c r="BR1" s="149" t="s">
        <v>177</v>
      </c>
      <c r="BS1" s="149" t="s">
        <v>178</v>
      </c>
      <c r="BT1" s="149" t="s">
        <v>179</v>
      </c>
    </row>
    <row r="2" spans="1:72" s="169" customFormat="1" ht="51" x14ac:dyDescent="0.2">
      <c r="A2" s="155">
        <f>'Sources &amp; Loan Sizing'!C7</f>
        <v>0</v>
      </c>
      <c r="B2" s="156">
        <f>'Sources &amp; Loan Sizing'!C5</f>
        <v>0</v>
      </c>
      <c r="C2" s="163"/>
      <c r="D2" s="163"/>
      <c r="E2" s="163"/>
      <c r="F2" s="163"/>
      <c r="G2" s="163"/>
      <c r="H2" s="158"/>
      <c r="I2" s="173"/>
      <c r="J2" s="174"/>
      <c r="K2" s="171">
        <f>'Sources &amp; Loan Sizing'!C8</f>
        <v>0</v>
      </c>
      <c r="L2" s="175" t="s">
        <v>182</v>
      </c>
      <c r="M2" s="155">
        <f>'Sources &amp; Loan Sizing'!C6</f>
        <v>0</v>
      </c>
      <c r="N2" s="157">
        <f>'Development Budget'!H61</f>
        <v>0</v>
      </c>
      <c r="O2" s="155" t="s">
        <v>180</v>
      </c>
      <c r="P2" s="158"/>
      <c r="Q2" s="158"/>
      <c r="R2" s="155">
        <f>'Sources &amp; Loan Sizing'!C12</f>
        <v>0</v>
      </c>
      <c r="S2" s="158"/>
      <c r="T2" s="159"/>
      <c r="U2" s="159"/>
      <c r="V2" s="159"/>
      <c r="W2" s="160"/>
      <c r="X2" s="161"/>
      <c r="Y2" s="162"/>
      <c r="Z2" s="158"/>
      <c r="AA2" s="163"/>
      <c r="AB2" s="158"/>
      <c r="AC2" s="159"/>
      <c r="AD2" s="164">
        <f>'Sources &amp; Loan Sizing'!H12</f>
        <v>0</v>
      </c>
      <c r="AE2" s="172">
        <v>85</v>
      </c>
      <c r="AF2" s="166" t="s">
        <v>183</v>
      </c>
      <c r="AG2" s="166" t="s">
        <v>183</v>
      </c>
      <c r="AH2" s="172">
        <f>'Sources &amp; Loan Sizing'!H14</f>
        <v>0</v>
      </c>
      <c r="AI2" s="158" t="s">
        <v>183</v>
      </c>
      <c r="AJ2" s="158" t="s">
        <v>181</v>
      </c>
      <c r="AK2" s="166"/>
      <c r="AL2" s="158"/>
      <c r="AM2" s="158"/>
      <c r="AN2" s="158"/>
      <c r="AO2" s="158"/>
      <c r="AP2" s="158"/>
      <c r="AQ2" s="158"/>
      <c r="AR2" s="158" t="s">
        <v>184</v>
      </c>
      <c r="AS2" s="155" t="s">
        <v>183</v>
      </c>
      <c r="AT2" s="155" t="s">
        <v>183</v>
      </c>
      <c r="AU2" s="155" t="s">
        <v>183</v>
      </c>
      <c r="AV2" s="167"/>
      <c r="AW2" s="162"/>
      <c r="AX2" s="158"/>
      <c r="AY2" s="163"/>
      <c r="AZ2" s="159"/>
      <c r="BA2" s="158"/>
      <c r="BB2" s="164"/>
      <c r="BC2" s="155"/>
      <c r="BD2" s="165"/>
      <c r="BE2" s="165"/>
      <c r="BF2" s="155"/>
      <c r="BG2" s="155"/>
      <c r="BH2" s="158"/>
      <c r="BI2" s="166"/>
      <c r="BJ2" s="168"/>
      <c r="BK2" s="158"/>
      <c r="BL2" s="158"/>
      <c r="BM2" s="158"/>
      <c r="BN2" s="158"/>
      <c r="BO2" s="158"/>
      <c r="BP2" s="158"/>
      <c r="BQ2" s="155"/>
      <c r="BR2" s="155"/>
      <c r="BS2" s="155"/>
      <c r="BT2" s="158"/>
    </row>
    <row r="3" spans="1:72" x14ac:dyDescent="0.25">
      <c r="AV3" s="170"/>
    </row>
  </sheetData>
  <sheetProtection formatCells="0" formatColumns="0" formatRow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Development Budget</vt:lpstr>
      <vt:lpstr>Sources &amp; Loan Sizing</vt:lpstr>
      <vt:lpstr>Homebuyer Affordability</vt:lpstr>
      <vt:lpstr>Mail Merge</vt:lpstr>
      <vt:lpstr>'Development Budget'!Print_Area</vt:lpstr>
      <vt:lpstr>'Homebuyer Affordability'!Print_Area</vt:lpstr>
      <vt:lpstr>'Sources &amp; Loan Sizing'!Print_Area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Johnson</dc:creator>
  <cp:lastModifiedBy>Wes Johnson</cp:lastModifiedBy>
  <cp:lastPrinted>2023-05-02T20:08:47Z</cp:lastPrinted>
  <dcterms:created xsi:type="dcterms:W3CDTF">2023-04-26T21:24:55Z</dcterms:created>
  <dcterms:modified xsi:type="dcterms:W3CDTF">2026-04-13T19:28:09Z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32fbe6-1bf6-4702-a795-7da7a95e3fb3_Enabled">
    <vt:lpwstr>true</vt:lpwstr>
  </property>
  <property fmtid="{D5CDD505-2E9C-101B-9397-08002B2CF9AE}" pid="3" name="MSIP_Label_0132fbe6-1bf6-4702-a795-7da7a95e3fb3_SetDate">
    <vt:lpwstr>2026-04-10T20:41:13Z</vt:lpwstr>
  </property>
  <property fmtid="{D5CDD505-2E9C-101B-9397-08002B2CF9AE}" pid="4" name="MSIP_Label_0132fbe6-1bf6-4702-a795-7da7a95e3fb3_Method">
    <vt:lpwstr>Standard</vt:lpwstr>
  </property>
  <property fmtid="{D5CDD505-2E9C-101B-9397-08002B2CF9AE}" pid="5" name="MSIP_Label_0132fbe6-1bf6-4702-a795-7da7a95e3fb3_Name">
    <vt:lpwstr>Private</vt:lpwstr>
  </property>
  <property fmtid="{D5CDD505-2E9C-101B-9397-08002B2CF9AE}" pid="6" name="MSIP_Label_0132fbe6-1bf6-4702-a795-7da7a95e3fb3_SiteId">
    <vt:lpwstr>cd76dfba-b429-48f3-87c0-e55eaf8e5179</vt:lpwstr>
  </property>
  <property fmtid="{D5CDD505-2E9C-101B-9397-08002B2CF9AE}" pid="7" name="MSIP_Label_0132fbe6-1bf6-4702-a795-7da7a95e3fb3_ActionId">
    <vt:lpwstr>7d39f213-88c7-4d60-8de4-a9e0efb747d9</vt:lpwstr>
  </property>
  <property fmtid="{D5CDD505-2E9C-101B-9397-08002B2CF9AE}" pid="8" name="MSIP_Label_0132fbe6-1bf6-4702-a795-7da7a95e3fb3_ContentBits">
    <vt:lpwstr>0</vt:lpwstr>
  </property>
  <property fmtid="{D5CDD505-2E9C-101B-9397-08002B2CF9AE}" pid="9" name="MSIP_Label_0132fbe6-1bf6-4702-a795-7da7a95e3fb3_Tag">
    <vt:lpwstr>10, 3, 0, 1</vt:lpwstr>
  </property>
</Properties>
</file>